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Bilans_AKTYWA" sheetId="1" r:id="rId1"/>
    <sheet name="Bilans_PASYWA" sheetId="2" r:id="rId2"/>
    <sheet name="Rachunek_ZiS_porównawczy" sheetId="3" r:id="rId3"/>
    <sheet name="Rachunek_przepływów_pieniężnych" sheetId="4" r:id="rId4"/>
    <sheet name="Zestawienie_zmian_w_kapitale" sheetId="5" r:id="rId5"/>
  </sheets>
  <externalReferences>
    <externalReference r:id="rId8"/>
  </externalReferences>
  <definedNames>
    <definedName name="nazwa">'[1]Parametry'!$C$3</definedName>
    <definedName name="_xlnm.Print_Area" localSheetId="0">'Bilans_AKTYWA'!$A$5:$AB$105</definedName>
    <definedName name="_xlnm.Print_Area" localSheetId="1">'Bilans_PASYWA'!$A$5:$AB$59</definedName>
    <definedName name="_xlnm.Print_Area" localSheetId="3">'Rachunek_przepływów_pieniężnych'!$A$5:$AB$90</definedName>
    <definedName name="_xlnm.Print_Area" localSheetId="2">'Rachunek_ZiS_porównawczy'!$A$5:$AB$58</definedName>
    <definedName name="_xlnm.Print_Area" localSheetId="4">'Zestawienie_zmian_w_kapitale'!$A$5:$AB$110</definedName>
    <definedName name="rokb">'[1]Parametry'!$G$7</definedName>
    <definedName name="rokp">'[1]Parametry'!$G$9</definedName>
    <definedName name="stanb">'[1]Parametry'!$G$3</definedName>
    <definedName name="stanp">'[1]Parametry'!$G$5</definedName>
    <definedName name="temat">'[1]Parametry'!$C$5</definedName>
  </definedNames>
  <calcPr fullCalcOnLoad="1"/>
</workbook>
</file>

<file path=xl/comments3.xml><?xml version="1.0" encoding="utf-8"?>
<comments xmlns="http://schemas.openxmlformats.org/spreadsheetml/2006/main">
  <authors>
    <author>bartoszu</author>
  </authors>
  <commentList>
    <comment ref="BZ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  <comment ref="DB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  <comment ref="X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</commentList>
</comments>
</file>

<file path=xl/comments4.xml><?xml version="1.0" encoding="utf-8"?>
<comments xmlns="http://schemas.openxmlformats.org/spreadsheetml/2006/main">
  <authors>
    <author>bartoszu</author>
  </authors>
  <commentList>
    <comment ref="CC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DF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CC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  <comment ref="DF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  <comment ref="X98" authorId="0">
      <text>
        <r>
          <rPr>
            <sz val="10"/>
            <rFont val="Tahoma"/>
            <family val="2"/>
          </rPr>
          <t>Wprowadzić wartość różnicy między stanem środków pienieżnych w bilansie a w rachunku przepływów pienieżnych.</t>
        </r>
      </text>
    </comment>
    <comment ref="X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X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</commentList>
</comments>
</file>

<file path=xl/comments5.xml><?xml version="1.0" encoding="utf-8"?>
<comments xmlns="http://schemas.openxmlformats.org/spreadsheetml/2006/main">
  <authors>
    <author>bartoszu</author>
  </authors>
  <commentList>
    <comment ref="X119" authorId="0">
      <text>
        <r>
          <rPr>
            <sz val="10"/>
            <rFont val="Tahoma"/>
            <family val="2"/>
          </rPr>
          <t>Wprowadzić BZ wg stanu za okres poprzedni do prezentowanego w kolumnie.</t>
        </r>
      </text>
    </comment>
  </commentList>
</comments>
</file>

<file path=xl/sharedStrings.xml><?xml version="1.0" encoding="utf-8"?>
<sst xmlns="http://schemas.openxmlformats.org/spreadsheetml/2006/main" count="1329" uniqueCount="366">
  <si>
    <t>Powrót do parametrów</t>
  </si>
  <si>
    <t>www.morison.pl</t>
  </si>
  <si>
    <t>email: biuro@finansista.pl</t>
  </si>
  <si>
    <t xml:space="preserve">Zestawienie zmian w kapitale (funduszu) własnym </t>
  </si>
  <si>
    <t>Lp.</t>
  </si>
  <si>
    <t>Wyszczególnienie</t>
  </si>
  <si>
    <t>I.</t>
  </si>
  <si>
    <t xml:space="preserve">Kapitał (fundusz) własny na początek okresu (BO) </t>
  </si>
  <si>
    <t>Zyski i straty do zestawienia zmian w kapitale własnym wprowadzamy z odpowiednim zankiem tj. zyski z znakiem dodatnim straty z znakiem ujemnym.</t>
  </si>
  <si>
    <t>- zmiany przyjętych zasad (polityki) rachunkowości</t>
  </si>
  <si>
    <t>- korekty błędów podstawowych</t>
  </si>
  <si>
    <t>I.a.</t>
  </si>
  <si>
    <t>Kapitał (fundusz) własny na początek okresu (BO), po korektach</t>
  </si>
  <si>
    <t>Kapitał (fundusz) podstawowy na początek okresu</t>
  </si>
  <si>
    <t>W arkuszach należy wypełniać tylko puste komórki. Nie należy wprowadzać informacji do komórek zawierających formuły (w pierwotnej wersji są to komórki z zerowymi wartościami).</t>
  </si>
  <si>
    <t>1.1</t>
  </si>
  <si>
    <t xml:space="preserve">Zmiany kapitału (funduszu) podstawowego </t>
  </si>
  <si>
    <t>a) zwiększenie (z tytułu)</t>
  </si>
  <si>
    <t>amortyzacja</t>
  </si>
  <si>
    <t>dotacja na śr trw.w budowie</t>
  </si>
  <si>
    <t>zysk z 2008 roku</t>
  </si>
  <si>
    <t>inne</t>
  </si>
  <si>
    <t xml:space="preserve">fundusz załogi </t>
  </si>
  <si>
    <t>b) zmniejszenie (z tytułu)</t>
  </si>
  <si>
    <t>- umorzenia majątku trwałego</t>
  </si>
  <si>
    <t>strata z 2008</t>
  </si>
  <si>
    <t>1.2</t>
  </si>
  <si>
    <t>Kapitał (fundusz) podstawowy na koniec okresu</t>
  </si>
  <si>
    <t>Należne wpłaty na kapitał podstawowy na początek okresu</t>
  </si>
  <si>
    <t>2.1</t>
  </si>
  <si>
    <t>Zmiana należnych wpłat na kapitał podstawowy</t>
  </si>
  <si>
    <t xml:space="preserve">a) zwiększenie (z tytułu) </t>
  </si>
  <si>
    <t xml:space="preserve">- </t>
  </si>
  <si>
    <t>2.2</t>
  </si>
  <si>
    <t>Należne wpłaty na kapitał podstawowy na koniec okresu</t>
  </si>
  <si>
    <t xml:space="preserve">Udziały (akcje) własne na początek okresu </t>
  </si>
  <si>
    <t>a) zwiększenie</t>
  </si>
  <si>
    <t>b) zmniejszenie</t>
  </si>
  <si>
    <t>3.1</t>
  </si>
  <si>
    <t>Udziały (akcje) własne na koniec okresu</t>
  </si>
  <si>
    <t xml:space="preserve">Kapitał (fundusz) zapasowy na początek okresu </t>
  </si>
  <si>
    <t>4.1</t>
  </si>
  <si>
    <t xml:space="preserve">Zmiany kapitału (funduszu) zapasowego </t>
  </si>
  <si>
    <t>- emisji akcji powyżej wartości nominalnej</t>
  </si>
  <si>
    <t>- z podziału zysku (ustawowo)</t>
  </si>
  <si>
    <t>- z podziału zysku (ponad wymaganą ustawowo minimalną wartość)</t>
  </si>
  <si>
    <t xml:space="preserve"> - z kapitału z aktualizacji wyceny</t>
  </si>
  <si>
    <t xml:space="preserve">b) zmniejszenie (z tytułu) </t>
  </si>
  <si>
    <t>- pokrycia straty</t>
  </si>
  <si>
    <t>4.2</t>
  </si>
  <si>
    <t>Stan kapitału (funduszu) zapasowego na koniec okresu</t>
  </si>
  <si>
    <t>Kapitał (fundusz) z aktualizacji wyceny na początek okresu - zmiany przyjętych zasad (polityki) rachunkowości</t>
  </si>
  <si>
    <t>5.1</t>
  </si>
  <si>
    <t>Zmiany kapitału (funduszu) z aktualizacji wyceny</t>
  </si>
  <si>
    <t xml:space="preserve"> - prawo wieczystego użytkowania gruntów</t>
  </si>
  <si>
    <t>- zbycia środków trwałych</t>
  </si>
  <si>
    <t xml:space="preserve"> - trwała utrata wartości środków trwałych</t>
  </si>
  <si>
    <t>5.2</t>
  </si>
  <si>
    <t>Kapitał (fundusz) z aktualizacji wyceny na koniec okresu</t>
  </si>
  <si>
    <t xml:space="preserve">Zestawienie zmian w kapitale </t>
  </si>
  <si>
    <t>Pozostałe  kapitały (fundusze) rezerwowe na pocz. okr.</t>
  </si>
  <si>
    <t>6.1</t>
  </si>
  <si>
    <t>Zmiany pozostałych kapitałów (funduszy) rezerwowych</t>
  </si>
  <si>
    <t xml:space="preserve"> - odsetki od środków funduszu restrukturyzacji</t>
  </si>
  <si>
    <t>6.2</t>
  </si>
  <si>
    <t>Pozostałe kapitały (fundusze) rezerwowe na koniec okresu</t>
  </si>
  <si>
    <t>Zysk (strata) z lat ubiegłych na początek okresu</t>
  </si>
  <si>
    <t>7.1</t>
  </si>
  <si>
    <t>Zysk z lat ubiegłych na początek okresu</t>
  </si>
  <si>
    <t>7.2</t>
  </si>
  <si>
    <t>Zysk z lat ubiegłych na początek okresu, po korektach</t>
  </si>
  <si>
    <t>- podziału zysku z lat ubiegłych</t>
  </si>
  <si>
    <t>przeznaczenie na fundusz zasadniczy</t>
  </si>
  <si>
    <t>przeznaczenie na ZFŚS</t>
  </si>
  <si>
    <t>wypłata dywidendy</t>
  </si>
  <si>
    <t>7.3</t>
  </si>
  <si>
    <t>Zysk z lat ubiegłych na koniec okresu</t>
  </si>
  <si>
    <t>7.4</t>
  </si>
  <si>
    <t xml:space="preserve">Strata z lat ubiegłych na początek okresu, </t>
  </si>
  <si>
    <t>7.5</t>
  </si>
  <si>
    <t>Strata z lat ubiegłych na początek okresu, po korektach</t>
  </si>
  <si>
    <t>- przeniesienia straty z lat ubiegłych do pokrycia</t>
  </si>
  <si>
    <t xml:space="preserve">  - korekta aktywa na odroczony podatek</t>
  </si>
  <si>
    <t>7.6</t>
  </si>
  <si>
    <t>Strata z lat ubiegłych na koniec okresu</t>
  </si>
  <si>
    <t>7.7</t>
  </si>
  <si>
    <t xml:space="preserve">Zysk (strata) z lat ubiegłych na koniec okresu </t>
  </si>
  <si>
    <t>8</t>
  </si>
  <si>
    <t>Wynik netto</t>
  </si>
  <si>
    <t xml:space="preserve">a) zysk netto </t>
  </si>
  <si>
    <t>b) strata netto</t>
  </si>
  <si>
    <t>c) odpisy z zysku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</si>
  <si>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</si>
  <si>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</si>
  <si>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</si>
  <si>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</si>
  <si>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Sprawdzenie</t>
  </si>
  <si>
    <t>Zestawienie zmian w kapitale wlasnym - kapitał własny na koniec okresu (BZ)</t>
  </si>
  <si>
    <t>Bilans - kapitał własny BZ</t>
  </si>
  <si>
    <t>różnica</t>
  </si>
  <si>
    <t>Pole z komentarzem!</t>
  </si>
  <si>
    <t>Zestawienie zmian w kapitale własnym - kapitał własny na początek okresu (BO)</t>
  </si>
  <si>
    <t>Zestawienie zmian w kapitale własnym - kapitał własny na koniec okresu (BO)</t>
  </si>
  <si>
    <t>różnica:</t>
  </si>
  <si>
    <t>Rachunek przepływów pieniężnych</t>
  </si>
  <si>
    <t>A</t>
  </si>
  <si>
    <t>Przepływy środków pieniężnych z działalności operacyjnej</t>
  </si>
  <si>
    <t>Wpływy i wydatki należy wprowadzać do rachunku przepływów pieniężnych 
w wartościach bezwględnych.</t>
  </si>
  <si>
    <t>I</t>
  </si>
  <si>
    <t>Zysk (strata) netto</t>
  </si>
  <si>
    <t>Korekty razem</t>
  </si>
  <si>
    <t>1</t>
  </si>
  <si>
    <t>Amortyzacja</t>
  </si>
  <si>
    <t>2</t>
  </si>
  <si>
    <t>Zyski (straty) z tytułu różnic kursowych</t>
  </si>
  <si>
    <t>3</t>
  </si>
  <si>
    <t>Odsetki i udziały w zyskach (dywidendy)</t>
  </si>
  <si>
    <t>4</t>
  </si>
  <si>
    <t>Zysk (strata) z działalności inwestycyjnej</t>
  </si>
  <si>
    <t>5</t>
  </si>
  <si>
    <t>Zmiana stanu rezerw</t>
  </si>
  <si>
    <t>6</t>
  </si>
  <si>
    <t>Zmiana stanu zapasów</t>
  </si>
  <si>
    <t>7</t>
  </si>
  <si>
    <t>Zmiana stanu należności</t>
  </si>
  <si>
    <t xml:space="preserve">Zmiana stanu zobowiązań krótkoterminowych, z wyjątkiem pożyczek i kredytów </t>
  </si>
  <si>
    <t>9</t>
  </si>
  <si>
    <t>Zmiana stanu rozliczeń międzyokresowych</t>
  </si>
  <si>
    <t>10</t>
  </si>
  <si>
    <t>Inne korekty</t>
  </si>
  <si>
    <t>Przepływy pieniężne netto z działalności operacyjnej (I+/-II)</t>
  </si>
  <si>
    <t>B</t>
  </si>
  <si>
    <t>Przepływy środków pieniężnych z działalności inwestycyjnej</t>
  </si>
  <si>
    <t>Wpływy</t>
  </si>
  <si>
    <t>Zbycie wartości niematerialnych i prawnych oraz rzeczowych aktywów trwalych</t>
  </si>
  <si>
    <t>Zbycie inwestycji w nieruchomości oraz wartości niematerilane i prawne</t>
  </si>
  <si>
    <t>Z aktywów finansowych, w tym:</t>
  </si>
  <si>
    <t>a) zbycie aktywów finansowych,</t>
  </si>
  <si>
    <t>b) w pozostałych jednostkach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</si>
  <si>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</si>
  <si>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</si>
  <si>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</si>
  <si>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</si>
  <si>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</si>
  <si>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</si>
  <si>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</si>
  <si>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</si>
  <si>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</si>
  <si>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</si>
  <si>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a) w jednostkach powiązanych</t>
  </si>
  <si>
    <t>- nabycie aktywów finansowych</t>
  </si>
  <si>
    <t>- udzielone pożyczki długoterminowe</t>
  </si>
  <si>
    <t>Inne wydatki inwestycyjne</t>
  </si>
  <si>
    <t>Przepływy pieniężne netto z działalności inwestycyjnej (I-II)</t>
  </si>
  <si>
    <t>C</t>
  </si>
  <si>
    <t>Przeplywy środków pieniężnych z działalności finansowej</t>
  </si>
  <si>
    <t>Wpływy netto z wydania udziałów (emisji akcji) 
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</si>
  <si>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</si>
  <si>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</si>
  <si>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</si>
  <si>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</si>
  <si>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</si>
  <si>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właścicieli,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</si>
  <si>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</si>
  <si>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</si>
  <si>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</si>
  <si>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</si>
  <si>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</si>
  <si>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</si>
  <si>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</si>
  <si>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</t>
  </si>
  <si>
    <t>Przepływy pieniężne netto razem (A.III+/-B.III+/-C.III)</t>
  </si>
  <si>
    <t>E</t>
  </si>
  <si>
    <t>Bilansowa zmiana stanu środków pieniężnych, w tym:</t>
  </si>
  <si>
    <t>- zmiana stanu środków pieniężnych z tytułu różnic kursowych</t>
  </si>
  <si>
    <t>F.</t>
  </si>
  <si>
    <t>Środki pieniężne na początek okresu</t>
  </si>
  <si>
    <t>G.</t>
  </si>
  <si>
    <t>Środki pieniężne na koniec okresu (F+/-D), w tym</t>
  </si>
  <si>
    <t>- o ograniczonej możliwości dysponowania</t>
  </si>
  <si>
    <t>Bilans - środki pieniężne i inne aktywa pieniężne</t>
  </si>
  <si>
    <t>Rachunek przepływów - środki pieniężne na początek okresu</t>
  </si>
  <si>
    <t>Korekty między zmianem stanu w rachunku przepływów a w bilansie</t>
  </si>
  <si>
    <t>Rachunek przepływów - środki pieniężne na koniec okresu</t>
  </si>
  <si>
    <t>RACHUNEK ZYSKÓW I STRAT</t>
  </si>
  <si>
    <t>Wykonanie za okres</t>
  </si>
  <si>
    <t>A.</t>
  </si>
  <si>
    <t>Przychody netto ze sprzedaży i zrównane z nimi, w tym:</t>
  </si>
  <si>
    <t>- od jednostek powiązanych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</si>
  <si>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</si>
  <si>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</si>
  <si>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</si>
  <si>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</si>
  <si>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</si>
  <si>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</si>
  <si>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</si>
  <si>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</si>
  <si>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</t>
  </si>
  <si>
    <t>Zużycie materiałów i energii</t>
  </si>
  <si>
    <t>Usługi obce</t>
  </si>
  <si>
    <t>Podatki i opłaty, w tym:</t>
  </si>
  <si>
    <t xml:space="preserve"> -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</si>
  <si>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</si>
  <si>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</si>
  <si>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</si>
  <si>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</si>
  <si>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</si>
  <si>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</si>
  <si>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</si>
  <si>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</si>
  <si>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</si>
  <si>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 xml:space="preserve">Zysk (strata) ze sprzedaży 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</si>
  <si>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</si>
  <si>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</si>
  <si>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</si>
  <si>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</si>
  <si>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</si>
  <si>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</si>
  <si>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</si>
  <si>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</si>
  <si>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</si>
  <si>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</si>
  <si>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</si>
  <si>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</si>
  <si>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</si>
  <si>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</si>
  <si>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</si>
  <si>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</si>
  <si>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 xml:space="preserve">V. </t>
  </si>
  <si>
    <t>Inne</t>
  </si>
  <si>
    <t>H.</t>
  </si>
  <si>
    <t>Koszty finansowe</t>
  </si>
  <si>
    <t>- dla jednostek powiązanych</t>
  </si>
  <si>
    <t>Strata ze zbycia inwestycji</t>
  </si>
  <si>
    <t>Zysk (strata) z działalności gospodarczej</t>
  </si>
  <si>
    <t>J.</t>
  </si>
  <si>
    <t>Wynik zdarzeń nadzwyczajnych</t>
  </si>
  <si>
    <t>Zyski nadzwyczajne</t>
  </si>
  <si>
    <t>Straty nadzwyczajne</t>
  </si>
  <si>
    <t>K.</t>
  </si>
  <si>
    <t>Zysk (strata) brutto</t>
  </si>
  <si>
    <t>L.</t>
  </si>
  <si>
    <t>Podatek dochodowy</t>
  </si>
  <si>
    <t>M.</t>
  </si>
  <si>
    <t>Pozostałe obowiązkowe zmniejszenia zysku (zwiększenia straty)</t>
  </si>
  <si>
    <t>N.</t>
  </si>
  <si>
    <t>zysk (strata) netto w bilansie</t>
  </si>
  <si>
    <t>zysk (strata) netto w rachunku zysków i strat</t>
  </si>
  <si>
    <t>Wypelnianie z not... + Pelne</t>
  </si>
  <si>
    <t>Porownanie …m + Pelne</t>
  </si>
  <si>
    <t>Wypelnianie z not... + Niepelne</t>
  </si>
  <si>
    <t>Porownanie …m + Niepelne</t>
  </si>
  <si>
    <t>BILANS - PASYWA</t>
  </si>
  <si>
    <t xml:space="preserve"> A.</t>
  </si>
  <si>
    <t>Kapitał (fundusz)  własny</t>
  </si>
  <si>
    <t>Kapitał (fundusz) podstawowy</t>
  </si>
  <si>
    <t>Należne wpłaty na kapitał podstawowy (wielkość ujemna)</t>
  </si>
  <si>
    <t>Udziały (akcje) własne (wielkość ujemna)</t>
  </si>
  <si>
    <t>Kapitał (fundusz) zapasowy WP</t>
  </si>
  <si>
    <t>Kapitał (fundusz) zapasowy PP</t>
  </si>
  <si>
    <t>Kapitał (fundusz) zapasowy WN</t>
  </si>
  <si>
    <t>Kapitał (fundusz) zapasowy PN</t>
  </si>
  <si>
    <t>Kapitał (fundusz) z aktualizacji wyceny</t>
  </si>
  <si>
    <t xml:space="preserve">VI. </t>
  </si>
  <si>
    <t>Pozostałe kapitały (fundusze) rezerwowe</t>
  </si>
  <si>
    <t>Zysk (strata) z lat ubiegłych</t>
  </si>
  <si>
    <t>IX.</t>
  </si>
  <si>
    <t>Odpisy z zysku netto w ciągu roku obrotowego (wielkość ujemna)</t>
  </si>
  <si>
    <t xml:space="preserve"> B.</t>
  </si>
  <si>
    <t>Zobowiązania i rezerwy na zobowiązania</t>
  </si>
  <si>
    <t>Rezerwy na zobowiązania</t>
  </si>
  <si>
    <t>1.</t>
  </si>
  <si>
    <t>Rezerwa z tytułu odroczonego podatku dochodowego</t>
  </si>
  <si>
    <t>2.</t>
  </si>
  <si>
    <t>Rezerwa na świadczenia emerytalne i podobne</t>
  </si>
  <si>
    <t>- długoterminowa</t>
  </si>
  <si>
    <t>- krótkoterminowa</t>
  </si>
  <si>
    <t>3.</t>
  </si>
  <si>
    <t>Pozostałe rezerwy</t>
  </si>
  <si>
    <t>- długoterminowe</t>
  </si>
  <si>
    <t>- krótkoterminowe</t>
  </si>
  <si>
    <t>Zobowiązania długoterminowe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</si>
  <si>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</si>
  <si>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</si>
  <si>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</si>
  <si>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</si>
  <si>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</si>
  <si>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</si>
  <si>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Zobowiazania krótkoterminowe</t>
  </si>
  <si>
    <t>a) z tytułu dostaw i usług, o okresie wymagalności:</t>
  </si>
  <si>
    <t>- do 12 miesięcy</t>
  </si>
  <si>
    <t>- powyżej 12 miesiecy</t>
  </si>
  <si>
    <t>b) inne</t>
  </si>
  <si>
    <t>d) z tytułu dostaw i usług, o okresie wymagalności:</t>
  </si>
  <si>
    <t>- powyżej 12 miesięcy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</si>
  <si>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</si>
  <si>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</si>
  <si>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</si>
  <si>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</si>
  <si>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</si>
  <si>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</si>
  <si>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</t>
  </si>
  <si>
    <t>Ujemna wartość firmy</t>
  </si>
  <si>
    <t>Inne rozliczenia międzyokresowe</t>
  </si>
  <si>
    <t xml:space="preserve"> Pasywa razem</t>
  </si>
  <si>
    <t>aktywa</t>
  </si>
  <si>
    <t>pasywa</t>
  </si>
  <si>
    <t>róznica</t>
  </si>
  <si>
    <t>BILANS - AKTYWA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</si>
  <si>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</si>
  <si>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</si>
  <si>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</si>
  <si>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</si>
  <si>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</si>
  <si>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4.</t>
  </si>
  <si>
    <t>Zaliczki na wartości niematerialne i prawne</t>
  </si>
  <si>
    <t>Rzeczowe aktywa trwałe</t>
  </si>
  <si>
    <t>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</si>
  <si>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</si>
  <si>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</si>
  <si>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</si>
  <si>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</si>
  <si>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</si>
  <si>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</si>
  <si>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</si>
  <si>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</t>
  </si>
  <si>
    <t>Od jednostek powiązanych</t>
  </si>
  <si>
    <t>Od pozostałych jednostek</t>
  </si>
  <si>
    <t>Inwestycje długoterminowe</t>
  </si>
  <si>
    <t>Nieruchomości</t>
  </si>
  <si>
    <t xml:space="preserve">Wartości niematerialne i prawne </t>
  </si>
  <si>
    <t>Długoterminowe aktywa finansowe</t>
  </si>
  <si>
    <t>- udziały lub akcje</t>
  </si>
  <si>
    <t>- inne papiery wartościowe</t>
  </si>
  <si>
    <t>- udzielone pożyczki</t>
  </si>
  <si>
    <t>- inne długoterminowe aktywa finansowe</t>
  </si>
  <si>
    <t>- inne paiery wartościowe</t>
  </si>
  <si>
    <t>Inne inwestycje długoterminowe</t>
  </si>
  <si>
    <t>Długoterminowe rozliczenia międzyokresowe</t>
  </si>
  <si>
    <t>Aktywa z tytułu odroczonego podatku dochodowego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</si>
  <si>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</si>
  <si>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</si>
  <si>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</si>
  <si>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</si>
  <si>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</si>
  <si>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</si>
  <si>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</si>
  <si>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</si>
  <si>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</si>
  <si>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</si>
  <si>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a) z tytułu dostaw i usług, o okresie spłaty:</t>
  </si>
  <si>
    <t xml:space="preserve">- do 12 miesięcy 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</si>
  <si>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</si>
  <si>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</si>
  <si>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</si>
  <si>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</si>
  <si>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</t>
  </si>
  <si>
    <t>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</si>
  <si>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</si>
  <si>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</si>
  <si>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</si>
  <si>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</si>
  <si>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</si>
  <si>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</si>
  <si>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Krótkoterminowe rozliczenia międzyokresowe</t>
  </si>
  <si>
    <t xml:space="preserve"> Aktywa razem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</si>
</sst>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#,##0.0"/>
    <numFmt numFmtId="169" formatCode="0.0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15]d\ mmmm\ yyyy"/>
    <numFmt numFmtId="179" formatCode="#,##0.000"/>
    <numFmt numFmtId="180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 CE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8">
    <xf numFmtId="0" fontId="0" fillId="0" borderId="1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0" borderId="0">
      <alignment vertical="center"/>
      <protection locked="0"/>
    </xf>
    <xf numFmtId="4" fontId="4" fillId="0" borderId="0" applyBorder="0">
      <alignment horizontal="right" vertical="center"/>
      <protection locked="0"/>
    </xf>
    <xf numFmtId="4" fontId="5" fillId="0" borderId="0">
      <alignment horizontal="centerContinuous" vertical="center"/>
      <protection locked="0"/>
    </xf>
    <xf numFmtId="4" fontId="6" fillId="0" borderId="2" applyBorder="0">
      <alignment vertical="center" wrapText="1"/>
      <protection locked="0"/>
    </xf>
    <xf numFmtId="1" fontId="7" fillId="0" borderId="0" applyBorder="0">
      <alignment horizontal="left" vertical="center"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4" borderId="0" applyNumberFormat="0" applyBorder="0" applyAlignment="0" applyProtection="0"/>
    <xf numFmtId="0" fontId="11" fillId="0" borderId="0" applyBorder="0">
      <alignment vertic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7" borderId="5" applyBorder="0">
      <alignment horizontal="right" vertical="center" wrapText="1"/>
      <protection/>
    </xf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4" fontId="12" fillId="0" borderId="2" applyBorder="0">
      <alignment horizontal="right" vertical="center" wrapText="1"/>
      <protection locked="0"/>
    </xf>
    <xf numFmtId="4" fontId="11" fillId="0" borderId="2" applyBorder="0">
      <alignment horizontal="right" vertical="center" wrapText="1"/>
      <protection/>
    </xf>
    <xf numFmtId="4" fontId="11" fillId="0" borderId="2">
      <alignment horizontal="right" vertical="center" wrapText="1"/>
      <protection locked="0"/>
    </xf>
    <xf numFmtId="4" fontId="12" fillId="0" borderId="2" applyBorder="0">
      <alignment horizontal="right" vertical="center" wrapText="1"/>
      <protection/>
    </xf>
    <xf numFmtId="0" fontId="11" fillId="22" borderId="8" applyBorder="0">
      <alignment horizontal="center" vertical="center" wrapText="1"/>
      <protection locked="0"/>
    </xf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0" borderId="0">
      <alignment vertical="top" wrapText="1"/>
      <protection/>
    </xf>
    <xf numFmtId="0" fontId="11" fillId="0" borderId="12" applyBorder="0">
      <alignment vertical="center"/>
      <protection locked="0"/>
    </xf>
    <xf numFmtId="0" fontId="12" fillId="0" borderId="2" applyBorder="0">
      <alignment horizontal="center" vertical="center"/>
      <protection locked="0"/>
    </xf>
    <xf numFmtId="4" fontId="11" fillId="0" borderId="0" applyBorder="0">
      <alignment horizontal="left" vertical="center"/>
      <protection locked="0"/>
    </xf>
    <xf numFmtId="0" fontId="21" fillId="20" borderId="3" applyNumberFormat="0" applyAlignment="0" applyProtection="0"/>
    <xf numFmtId="0" fontId="22" fillId="0" borderId="0" applyNumberFormat="0" applyFill="0" applyBorder="0" applyAlignment="0" applyProtection="0"/>
    <xf numFmtId="1" fontId="12" fillId="0" borderId="13">
      <alignment horizontal="center" vertical="center"/>
      <protection locked="0"/>
    </xf>
    <xf numFmtId="1" fontId="11" fillId="0" borderId="13" applyBorder="0">
      <alignment horizontal="center" vertical="center"/>
      <protection locked="0"/>
    </xf>
    <xf numFmtId="10" fontId="12" fillId="0" borderId="2" applyBorder="0">
      <alignment horizontal="center" vertical="center"/>
      <protection locked="0"/>
    </xf>
    <xf numFmtId="10" fontId="3" fillId="7" borderId="12" applyBorder="0">
      <alignment horizontal="right" vertical="center"/>
      <protection/>
    </xf>
    <xf numFmtId="9" fontId="0" fillId="0" borderId="0" applyFont="0" applyFill="0" applyBorder="0" applyAlignment="0" applyProtection="0"/>
    <xf numFmtId="4" fontId="11" fillId="0" borderId="14" applyBorder="0">
      <alignment horizontal="centerContinuous" vertical="center" wrapText="1"/>
      <protection locked="0"/>
    </xf>
    <xf numFmtId="0" fontId="11" fillId="7" borderId="15" applyBorder="0">
      <alignment horizontal="center" vertical="center" wrapText="1"/>
      <protection/>
    </xf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 horizontal="left" vertical="top" wrapText="1"/>
      <protection locked="0"/>
    </xf>
    <xf numFmtId="4" fontId="27" fillId="0" borderId="2" applyBorder="0">
      <alignment vertical="center" wrapText="1"/>
      <protection locked="0"/>
    </xf>
    <xf numFmtId="0" fontId="0" fillId="0" borderId="2" applyBorder="0">
      <alignment vertical="center" wrapText="1"/>
      <protection locked="0"/>
    </xf>
    <xf numFmtId="0" fontId="28" fillId="3" borderId="0" applyNumberFormat="0" applyBorder="0" applyAlignment="0" applyProtection="0"/>
  </cellStyleXfs>
  <cellXfs count="468">
    <xf numFmtId="0" fontId="0" fillId="0" borderId="0" xfId="0" applyBorder="1" applyAlignment="1">
      <alignment vertical="center"/>
    </xf>
    <xf numFmtId="4" fontId="4" fillId="7" borderId="0" xfId="39" applyFont="1" applyFill="1" applyBorder="1">
      <alignment vertical="center"/>
      <protection locked="0"/>
    </xf>
    <xf numFmtId="4" fontId="12" fillId="7" borderId="0" xfId="0" applyNumberFormat="1" applyFont="1" applyFill="1" applyBorder="1" applyAlignment="1">
      <alignment vertical="center" wrapText="1"/>
    </xf>
    <xf numFmtId="4" fontId="12" fillId="7" borderId="0" xfId="0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4" fontId="5" fillId="7" borderId="0" xfId="0" applyNumberFormat="1" applyFont="1" applyFill="1" applyBorder="1" applyAlignment="1" applyProtection="1">
      <alignment vertical="center"/>
      <protection/>
    </xf>
    <xf numFmtId="4" fontId="12" fillId="7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5" fillId="7" borderId="0" xfId="0" applyNumberFormat="1" applyFont="1" applyFill="1" applyBorder="1" applyAlignment="1" applyProtection="1">
      <alignment horizontal="center" vertical="center" wrapText="1"/>
      <protection/>
    </xf>
    <xf numFmtId="4" fontId="12" fillId="7" borderId="0" xfId="0" applyNumberFormat="1" applyFont="1" applyFill="1" applyBorder="1" applyAlignment="1">
      <alignment horizontal="center" vertical="center"/>
    </xf>
    <xf numFmtId="4" fontId="5" fillId="7" borderId="0" xfId="0" applyNumberFormat="1" applyFont="1" applyFill="1" applyBorder="1" applyAlignment="1" applyProtection="1">
      <alignment vertical="center" wrapText="1"/>
      <protection/>
    </xf>
    <xf numFmtId="4" fontId="11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>
      <alignment horizontal="center" vertical="center"/>
    </xf>
    <xf numFmtId="1" fontId="11" fillId="0" borderId="13" xfId="71" applyFont="1" applyFill="1" applyBorder="1">
      <alignment horizontal="center" vertical="center"/>
      <protection locked="0"/>
    </xf>
    <xf numFmtId="4" fontId="11" fillId="7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 applyProtection="1">
      <alignment vertical="center" wrapText="1"/>
      <protection/>
    </xf>
    <xf numFmtId="4" fontId="11" fillId="7" borderId="0" xfId="0" applyNumberFormat="1" applyFont="1" applyFill="1" applyBorder="1" applyAlignment="1" applyProtection="1">
      <alignment vertical="center"/>
      <protection/>
    </xf>
    <xf numFmtId="1" fontId="11" fillId="0" borderId="18" xfId="71" applyFont="1" applyFill="1" applyBorder="1">
      <alignment horizontal="center" vertical="center"/>
      <protection locked="0"/>
    </xf>
    <xf numFmtId="4" fontId="11" fillId="0" borderId="18" xfId="85" applyFont="1" applyFill="1" applyBorder="1">
      <alignment vertical="center" wrapText="1"/>
      <protection locked="0"/>
    </xf>
    <xf numFmtId="4" fontId="11" fillId="0" borderId="18" xfId="54" applyFont="1" applyFill="1" applyBorder="1" applyAlignment="1" applyProtection="1">
      <alignment horizontal="right" vertical="center" wrapText="1"/>
      <protection/>
    </xf>
    <xf numFmtId="1" fontId="11" fillId="0" borderId="0" xfId="71" applyFont="1" applyFill="1" applyBorder="1">
      <alignment horizontal="center" vertical="center"/>
      <protection locked="0"/>
    </xf>
    <xf numFmtId="4" fontId="11" fillId="0" borderId="0" xfId="85" applyFont="1" applyFill="1" applyBorder="1">
      <alignment vertical="center" wrapText="1"/>
      <protection locked="0"/>
    </xf>
    <xf numFmtId="4" fontId="11" fillId="0" borderId="0" xfId="54" applyFont="1" applyFill="1" applyBorder="1" applyAlignment="1" applyProtection="1">
      <alignment horizontal="right" vertical="center" wrapText="1"/>
      <protection/>
    </xf>
    <xf numFmtId="4" fontId="12" fillId="0" borderId="0" xfId="0" applyNumberFormat="1" applyFont="1" applyFill="1" applyBorder="1" applyAlignment="1">
      <alignment vertical="center" wrapText="1"/>
    </xf>
    <xf numFmtId="1" fontId="11" fillId="0" borderId="13" xfId="71" applyFont="1" applyFill="1" applyBorder="1" quotePrefix="1">
      <alignment horizontal="center" vertical="center"/>
      <protection locked="0"/>
    </xf>
    <xf numFmtId="1" fontId="11" fillId="0" borderId="19" xfId="71" applyFont="1" applyFill="1" applyBorder="1">
      <alignment horizontal="center" vertical="center"/>
      <protection locked="0"/>
    </xf>
    <xf numFmtId="4" fontId="12" fillId="7" borderId="20" xfId="0" applyNumberFormat="1" applyFont="1" applyFill="1" applyBorder="1" applyAlignment="1">
      <alignment vertical="center" wrapText="1"/>
    </xf>
    <xf numFmtId="0" fontId="12" fillId="7" borderId="1" xfId="86" applyFont="1" applyFill="1" applyBorder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 wrapText="1"/>
    </xf>
    <xf numFmtId="1" fontId="12" fillId="0" borderId="13" xfId="70" applyFont="1" applyFill="1" applyBorder="1">
      <alignment horizontal="center" vertical="center"/>
      <protection locked="0"/>
    </xf>
    <xf numFmtId="0" fontId="11" fillId="0" borderId="18" xfId="86" applyFont="1" applyFill="1" applyBorder="1">
      <alignment vertical="center" wrapText="1"/>
      <protection locked="0"/>
    </xf>
    <xf numFmtId="4" fontId="11" fillId="0" borderId="18" xfId="55" applyFont="1" applyFill="1" applyBorder="1">
      <alignment horizontal="right" vertical="center" wrapText="1"/>
      <protection/>
    </xf>
    <xf numFmtId="0" fontId="11" fillId="0" borderId="0" xfId="86" applyFont="1" applyFill="1" applyBorder="1">
      <alignment vertical="center" wrapText="1"/>
      <protection locked="0"/>
    </xf>
    <xf numFmtId="4" fontId="11" fillId="0" borderId="0" xfId="55" applyFont="1" applyFill="1" applyBorder="1">
      <alignment horizontal="right" vertical="center" wrapText="1"/>
      <protection/>
    </xf>
    <xf numFmtId="1" fontId="11" fillId="0" borderId="21" xfId="71" applyFont="1" applyFill="1" applyBorder="1">
      <alignment horizontal="center" vertical="center"/>
      <protection locked="0"/>
    </xf>
    <xf numFmtId="1" fontId="12" fillId="0" borderId="15" xfId="70" applyFont="1" applyFill="1" applyBorder="1">
      <alignment horizontal="center" vertical="center"/>
      <protection locked="0"/>
    </xf>
    <xf numFmtId="0" fontId="12" fillId="7" borderId="0" xfId="86" applyFont="1" applyFill="1" applyBorder="1">
      <alignment vertical="center" wrapText="1"/>
      <protection locked="0"/>
    </xf>
    <xf numFmtId="0" fontId="11" fillId="7" borderId="0" xfId="47" applyFont="1" applyFill="1" applyAlignment="1">
      <alignment horizontal="center" vertical="center" wrapText="1"/>
      <protection locked="0"/>
    </xf>
    <xf numFmtId="4" fontId="31" fillId="7" borderId="0" xfId="0" applyNumberFormat="1" applyFont="1" applyFill="1" applyBorder="1" applyAlignment="1">
      <alignment vertical="center" wrapText="1"/>
    </xf>
    <xf numFmtId="4" fontId="32" fillId="7" borderId="0" xfId="51" applyNumberFormat="1" applyFont="1" applyFill="1" applyAlignment="1" applyProtection="1">
      <alignment horizontal="right" vertical="center"/>
      <protection/>
    </xf>
    <xf numFmtId="4" fontId="3" fillId="7" borderId="0" xfId="39" applyFont="1" applyFill="1" applyBorder="1">
      <alignment vertical="center"/>
      <protection locked="0"/>
    </xf>
    <xf numFmtId="4" fontId="5" fillId="0" borderId="22" xfId="41" applyFont="1" applyFill="1" applyBorder="1">
      <alignment horizontal="centerContinuous" vertical="center"/>
      <protection locked="0"/>
    </xf>
    <xf numFmtId="4" fontId="31" fillId="0" borderId="23" xfId="0" applyNumberFormat="1" applyFont="1" applyFill="1" applyBorder="1" applyAlignment="1">
      <alignment horizontal="centerContinuous" vertical="center" wrapText="1"/>
    </xf>
    <xf numFmtId="4" fontId="12" fillId="0" borderId="23" xfId="0" applyNumberFormat="1" applyFont="1" applyFill="1" applyBorder="1" applyAlignment="1">
      <alignment horizontal="centerContinuous" vertical="center"/>
    </xf>
    <xf numFmtId="4" fontId="12" fillId="0" borderId="24" xfId="0" applyNumberFormat="1" applyFont="1" applyFill="1" applyBorder="1" applyAlignment="1">
      <alignment horizontal="centerContinuous" vertical="center"/>
    </xf>
    <xf numFmtId="1" fontId="12" fillId="0" borderId="25" xfId="70" applyFont="1" applyFill="1" applyBorder="1">
      <alignment horizontal="center" vertical="center"/>
      <protection locked="0"/>
    </xf>
    <xf numFmtId="4" fontId="31" fillId="0" borderId="26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0" fontId="11" fillId="0" borderId="28" xfId="58" applyFont="1" applyFill="1" applyBorder="1" applyAlignment="1">
      <alignment horizontal="centerContinuous" vertical="center" wrapText="1"/>
      <protection locked="0"/>
    </xf>
    <xf numFmtId="0" fontId="11" fillId="0" borderId="29" xfId="58" applyFont="1" applyFill="1" applyBorder="1" applyAlignment="1">
      <alignment horizontal="centerContinuous" vertical="center" wrapText="1"/>
      <protection locked="0"/>
    </xf>
    <xf numFmtId="0" fontId="11" fillId="0" borderId="30" xfId="58" applyFont="1" applyFill="1" applyBorder="1" applyAlignment="1">
      <alignment horizontal="centerContinuous" vertical="center" wrapText="1"/>
      <protection locked="0"/>
    </xf>
    <xf numFmtId="0" fontId="33" fillId="7" borderId="0" xfId="0" applyFont="1" applyFill="1" applyBorder="1" applyAlignment="1">
      <alignment horizontal="justify" vertical="center"/>
    </xf>
    <xf numFmtId="1" fontId="11" fillId="0" borderId="15" xfId="71" applyFont="1" applyFill="1" applyBorder="1">
      <alignment horizontal="center" vertical="center"/>
      <protection locked="0"/>
    </xf>
    <xf numFmtId="1" fontId="12" fillId="7" borderId="0" xfId="70" applyFont="1" applyFill="1" applyBorder="1">
      <alignment horizontal="center" vertical="center"/>
      <protection locked="0"/>
    </xf>
    <xf numFmtId="1" fontId="12" fillId="0" borderId="0" xfId="70" applyFont="1" applyFill="1" applyBorder="1">
      <alignment horizontal="center" vertical="center"/>
      <protection locked="0"/>
    </xf>
    <xf numFmtId="4" fontId="5" fillId="7" borderId="0" xfId="41" applyFont="1" applyFill="1">
      <alignment horizontal="centerContinuous" vertical="center"/>
      <protection locked="0"/>
    </xf>
    <xf numFmtId="1" fontId="11" fillId="0" borderId="13" xfId="71" applyFont="1" applyFill="1" applyBorder="1" applyProtection="1">
      <alignment horizontal="center" vertical="center"/>
      <protection/>
    </xf>
    <xf numFmtId="1" fontId="11" fillId="0" borderId="19" xfId="71" applyFont="1" applyFill="1" applyBorder="1" applyProtection="1">
      <alignment horizontal="center" vertical="center"/>
      <protection/>
    </xf>
    <xf numFmtId="1" fontId="12" fillId="0" borderId="13" xfId="70" applyFont="1" applyFill="1" applyBorder="1" applyProtection="1">
      <alignment horizontal="center" vertical="center"/>
      <protection/>
    </xf>
    <xf numFmtId="1" fontId="12" fillId="0" borderId="19" xfId="70" applyFont="1" applyFill="1" applyBorder="1" applyProtection="1">
      <alignment horizontal="center" vertical="center"/>
      <protection/>
    </xf>
    <xf numFmtId="0" fontId="12" fillId="0" borderId="18" xfId="86" applyFont="1" applyFill="1" applyBorder="1" applyProtection="1">
      <alignment vertical="center" wrapText="1"/>
      <protection/>
    </xf>
    <xf numFmtId="4" fontId="12" fillId="0" borderId="18" xfId="54" applyFont="1" applyFill="1" applyBorder="1" applyProtection="1">
      <alignment horizontal="right" vertical="center" wrapText="1"/>
      <protection/>
    </xf>
    <xf numFmtId="4" fontId="11" fillId="0" borderId="15" xfId="75" applyFont="1" applyFill="1" applyBorder="1" applyAlignment="1" applyProtection="1">
      <alignment horizontal="centerContinuous" vertical="center" wrapText="1"/>
      <protection/>
    </xf>
    <xf numFmtId="4" fontId="11" fillId="0" borderId="12" xfId="75" applyFont="1" applyFill="1" applyBorder="1" applyAlignment="1" applyProtection="1">
      <alignment horizontal="centerContinuous" vertical="center" wrapText="1"/>
      <protection/>
    </xf>
    <xf numFmtId="4" fontId="12" fillId="7" borderId="20" xfId="0" applyNumberFormat="1" applyFont="1" applyFill="1" applyBorder="1" applyAlignment="1">
      <alignment vertical="center"/>
    </xf>
    <xf numFmtId="4" fontId="4" fillId="7" borderId="0" xfId="39" applyFont="1" applyFill="1" applyBorder="1" applyProtection="1">
      <alignment vertical="center"/>
      <protection/>
    </xf>
    <xf numFmtId="4" fontId="3" fillId="7" borderId="0" xfId="39" applyFont="1" applyFill="1" applyBorder="1" applyProtection="1">
      <alignment vertical="center"/>
      <protection/>
    </xf>
    <xf numFmtId="4" fontId="5" fillId="7" borderId="0" xfId="41" applyFont="1" applyFill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1" fontId="12" fillId="0" borderId="18" xfId="70" applyFont="1" applyFill="1" applyBorder="1" applyProtection="1">
      <alignment horizontal="center" vertical="center"/>
      <protection/>
    </xf>
    <xf numFmtId="1" fontId="12" fillId="0" borderId="0" xfId="70" applyFont="1" applyFill="1" applyBorder="1" applyProtection="1">
      <alignment horizontal="center" vertical="center"/>
      <protection/>
    </xf>
    <xf numFmtId="0" fontId="12" fillId="0" borderId="0" xfId="86" applyFont="1" applyFill="1" applyBorder="1" applyProtection="1">
      <alignment vertical="center" wrapText="1"/>
      <protection/>
    </xf>
    <xf numFmtId="4" fontId="12" fillId="0" borderId="0" xfId="54" applyFont="1" applyFill="1" applyBorder="1" applyProtection="1">
      <alignment horizontal="right" vertical="center" wrapText="1"/>
      <protection/>
    </xf>
    <xf numFmtId="1" fontId="11" fillId="0" borderId="8" xfId="71" applyFont="1" applyFill="1" applyBorder="1" applyProtection="1">
      <alignment horizontal="center" vertical="center"/>
      <protection/>
    </xf>
    <xf numFmtId="4" fontId="3" fillId="7" borderId="26" xfId="39" applyFont="1" applyFill="1" applyBorder="1" applyProtection="1">
      <alignment vertical="center"/>
      <protection/>
    </xf>
    <xf numFmtId="4" fontId="11" fillId="0" borderId="31" xfId="75" applyFont="1" applyFill="1" applyBorder="1" applyAlignment="1" applyProtection="1">
      <alignment horizontal="center" vertical="center" wrapText="1"/>
      <protection/>
    </xf>
    <xf numFmtId="4" fontId="11" fillId="0" borderId="32" xfId="75" applyFont="1" applyFill="1" applyBorder="1" applyAlignment="1" applyProtection="1">
      <alignment horizontal="center" vertical="center" wrapText="1"/>
      <protection/>
    </xf>
    <xf numFmtId="0" fontId="12" fillId="0" borderId="5" xfId="86" applyFont="1" applyFill="1" applyBorder="1" applyProtection="1" quotePrefix="1">
      <alignment vertical="center" wrapText="1"/>
      <protection/>
    </xf>
    <xf numFmtId="0" fontId="12" fillId="0" borderId="1" xfId="86" applyFont="1" applyFill="1" applyBorder="1" applyProtection="1" quotePrefix="1">
      <alignment vertical="center" wrapText="1"/>
      <protection/>
    </xf>
    <xf numFmtId="0" fontId="12" fillId="0" borderId="33" xfId="86" applyFont="1" applyFill="1" applyBorder="1" applyProtection="1" quotePrefix="1">
      <alignment vertical="center" wrapText="1"/>
      <protection/>
    </xf>
    <xf numFmtId="4" fontId="11" fillId="0" borderId="5" xfId="85" applyFont="1" applyFill="1" applyBorder="1" applyProtection="1">
      <alignment vertical="center" wrapText="1"/>
      <protection/>
    </xf>
    <xf numFmtId="4" fontId="11" fillId="0" borderId="1" xfId="85" applyFont="1" applyFill="1" applyBorder="1" applyProtection="1">
      <alignment vertical="center" wrapText="1"/>
      <protection/>
    </xf>
    <xf numFmtId="4" fontId="11" fillId="0" borderId="33" xfId="85" applyFont="1" applyFill="1" applyBorder="1" applyProtection="1">
      <alignment vertical="center" wrapText="1"/>
      <protection/>
    </xf>
    <xf numFmtId="0" fontId="12" fillId="0" borderId="34" xfId="86" applyFont="1" applyFill="1" applyBorder="1" applyProtection="1" quotePrefix="1">
      <alignment vertical="center" wrapText="1"/>
      <protection/>
    </xf>
    <xf numFmtId="0" fontId="12" fillId="0" borderId="18" xfId="86" applyFont="1" applyFill="1" applyBorder="1" applyProtection="1" quotePrefix="1">
      <alignment vertical="center" wrapText="1"/>
      <protection/>
    </xf>
    <xf numFmtId="0" fontId="12" fillId="0" borderId="35" xfId="86" applyFont="1" applyFill="1" applyBorder="1" applyProtection="1" quotePrefix="1">
      <alignment vertical="center" wrapText="1"/>
      <protection/>
    </xf>
    <xf numFmtId="0" fontId="12" fillId="0" borderId="36" xfId="86" applyFont="1" applyFill="1" applyBorder="1" applyProtection="1" quotePrefix="1">
      <alignment vertical="center" wrapText="1"/>
      <protection/>
    </xf>
    <xf numFmtId="0" fontId="12" fillId="0" borderId="20" xfId="86" applyFont="1" applyFill="1" applyBorder="1" applyProtection="1" quotePrefix="1">
      <alignment vertical="center" wrapText="1"/>
      <protection/>
    </xf>
    <xf numFmtId="0" fontId="12" fillId="0" borderId="37" xfId="86" applyFont="1" applyFill="1" applyBorder="1" applyProtection="1" quotePrefix="1">
      <alignment vertical="center" wrapText="1"/>
      <protection/>
    </xf>
    <xf numFmtId="4" fontId="12" fillId="7" borderId="0" xfId="51" applyNumberFormat="1" applyFont="1" applyFill="1" applyAlignment="1" applyProtection="1">
      <alignment horizontal="right" vertical="center"/>
      <protection/>
    </xf>
    <xf numFmtId="4" fontId="12" fillId="23" borderId="22" xfId="0" applyNumberFormat="1" applyFont="1" applyFill="1" applyBorder="1" applyAlignment="1" applyProtection="1">
      <alignment horizontal="justify" vertical="center" wrapText="1"/>
      <protection/>
    </xf>
    <xf numFmtId="4" fontId="12" fillId="23" borderId="23" xfId="0" applyNumberFormat="1" applyFont="1" applyFill="1" applyBorder="1" applyAlignment="1" applyProtection="1">
      <alignment horizontal="justify" vertical="center" wrapText="1"/>
      <protection/>
    </xf>
    <xf numFmtId="4" fontId="12" fillId="23" borderId="24" xfId="0" applyNumberFormat="1" applyFont="1" applyFill="1" applyBorder="1" applyAlignment="1" applyProtection="1">
      <alignment horizontal="justify" vertical="center" wrapText="1"/>
      <protection/>
    </xf>
    <xf numFmtId="4" fontId="12" fillId="23" borderId="38" xfId="0" applyNumberFormat="1" applyFont="1" applyFill="1" applyBorder="1" applyAlignment="1" applyProtection="1">
      <alignment horizontal="justify" vertical="center" wrapText="1"/>
      <protection/>
    </xf>
    <xf numFmtId="4" fontId="12" fillId="23" borderId="0" xfId="0" applyNumberFormat="1" applyFont="1" applyFill="1" applyBorder="1" applyAlignment="1" applyProtection="1">
      <alignment horizontal="justify" vertical="center" wrapText="1"/>
      <protection/>
    </xf>
    <xf numFmtId="4" fontId="12" fillId="23" borderId="39" xfId="0" applyNumberFormat="1" applyFont="1" applyFill="1" applyBorder="1" applyAlignment="1" applyProtection="1">
      <alignment horizontal="justify" vertical="center" wrapText="1"/>
      <protection/>
    </xf>
    <xf numFmtId="4" fontId="12" fillId="23" borderId="25" xfId="0" applyNumberFormat="1" applyFont="1" applyFill="1" applyBorder="1" applyAlignment="1" applyProtection="1">
      <alignment horizontal="justify" vertical="center" wrapText="1"/>
      <protection/>
    </xf>
    <xf numFmtId="4" fontId="12" fillId="23" borderId="26" xfId="0" applyNumberFormat="1" applyFont="1" applyFill="1" applyBorder="1" applyAlignment="1" applyProtection="1">
      <alignment horizontal="justify" vertical="center" wrapText="1"/>
      <protection/>
    </xf>
    <xf numFmtId="4" fontId="12" fillId="23" borderId="27" xfId="0" applyNumberFormat="1" applyFont="1" applyFill="1" applyBorder="1" applyAlignment="1" applyProtection="1">
      <alignment horizontal="justify" vertical="center" wrapText="1"/>
      <protection/>
    </xf>
    <xf numFmtId="4" fontId="12" fillId="0" borderId="5" xfId="54" applyFont="1" applyFill="1" applyBorder="1" applyProtection="1">
      <alignment horizontal="right" vertical="center" wrapText="1"/>
      <protection/>
    </xf>
    <xf numFmtId="4" fontId="12" fillId="0" borderId="1" xfId="54" applyFont="1" applyFill="1" applyBorder="1" applyProtection="1">
      <alignment horizontal="right" vertical="center" wrapText="1"/>
      <protection/>
    </xf>
    <xf numFmtId="4" fontId="12" fillId="0" borderId="33" xfId="54" applyFont="1" applyFill="1" applyBorder="1" applyProtection="1">
      <alignment horizontal="right" vertical="center" wrapText="1"/>
      <protection/>
    </xf>
    <xf numFmtId="4" fontId="11" fillId="0" borderId="5" xfId="0" applyNumberFormat="1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 vertical="center"/>
      <protection/>
    </xf>
    <xf numFmtId="4" fontId="11" fillId="0" borderId="33" xfId="0" applyNumberFormat="1" applyFont="1" applyFill="1" applyBorder="1" applyAlignment="1" applyProtection="1">
      <alignment vertical="center"/>
      <protection/>
    </xf>
    <xf numFmtId="0" fontId="12" fillId="0" borderId="5" xfId="86" applyFont="1" applyFill="1" applyBorder="1" applyProtection="1">
      <alignment vertical="center" wrapText="1"/>
      <protection/>
    </xf>
    <xf numFmtId="0" fontId="12" fillId="0" borderId="1" xfId="86" applyFont="1" applyFill="1" applyBorder="1" applyProtection="1">
      <alignment vertical="center" wrapText="1"/>
      <protection/>
    </xf>
    <xf numFmtId="0" fontId="12" fillId="0" borderId="33" xfId="86" applyFont="1" applyFill="1" applyBorder="1" applyProtection="1">
      <alignment vertical="center" wrapText="1"/>
      <protection/>
    </xf>
    <xf numFmtId="1" fontId="12" fillId="0" borderId="19" xfId="70" applyFont="1" applyFill="1" applyBorder="1" applyProtection="1">
      <alignment horizontal="center" vertical="center"/>
      <protection/>
    </xf>
    <xf numFmtId="1" fontId="12" fillId="0" borderId="21" xfId="70" applyFont="1" applyFill="1" applyBorder="1" applyProtection="1">
      <alignment horizontal="center" vertical="center"/>
      <protection/>
    </xf>
    <xf numFmtId="4" fontId="11" fillId="0" borderId="40" xfId="55" applyFont="1" applyFill="1" applyBorder="1" applyProtection="1">
      <alignment horizontal="right" vertical="center" wrapText="1"/>
      <protection/>
    </xf>
    <xf numFmtId="4" fontId="11" fillId="0" borderId="32" xfId="55" applyFont="1" applyFill="1" applyBorder="1" applyProtection="1">
      <alignment horizontal="right" vertical="center" wrapText="1"/>
      <protection/>
    </xf>
    <xf numFmtId="4" fontId="11" fillId="0" borderId="41" xfId="55" applyFont="1" applyFill="1" applyBorder="1" applyProtection="1">
      <alignment horizontal="right" vertical="center" wrapText="1"/>
      <protection/>
    </xf>
    <xf numFmtId="0" fontId="12" fillId="0" borderId="34" xfId="86" applyFont="1" applyFill="1" applyBorder="1" applyProtection="1">
      <alignment vertical="center" wrapText="1"/>
      <protection/>
    </xf>
    <xf numFmtId="0" fontId="12" fillId="0" borderId="18" xfId="86" applyFont="1" applyFill="1" applyBorder="1" applyProtection="1">
      <alignment vertical="center" wrapText="1"/>
      <protection/>
    </xf>
    <xf numFmtId="0" fontId="12" fillId="0" borderId="35" xfId="86" applyFont="1" applyFill="1" applyBorder="1" applyProtection="1">
      <alignment vertical="center" wrapText="1"/>
      <protection/>
    </xf>
    <xf numFmtId="4" fontId="12" fillId="0" borderId="34" xfId="54" applyFont="1" applyFill="1" applyBorder="1" applyProtection="1">
      <alignment horizontal="right" vertical="center" wrapText="1"/>
      <protection/>
    </xf>
    <xf numFmtId="4" fontId="12" fillId="0" borderId="18" xfId="54" applyFont="1" applyFill="1" applyBorder="1" applyProtection="1">
      <alignment horizontal="right" vertical="center" wrapText="1"/>
      <protection/>
    </xf>
    <xf numFmtId="4" fontId="12" fillId="0" borderId="35" xfId="54" applyFont="1" applyFill="1" applyBorder="1" applyProtection="1">
      <alignment horizontal="right" vertical="center" wrapText="1"/>
      <protection/>
    </xf>
    <xf numFmtId="4" fontId="12" fillId="0" borderId="42" xfId="54" applyFont="1" applyFill="1" applyBorder="1" applyProtection="1">
      <alignment horizontal="right" vertical="center" wrapText="1"/>
      <protection/>
    </xf>
    <xf numFmtId="4" fontId="11" fillId="0" borderId="14" xfId="55" applyFont="1" applyFill="1" applyBorder="1" applyProtection="1">
      <alignment horizontal="right" vertical="center" wrapText="1"/>
      <protection/>
    </xf>
    <xf numFmtId="4" fontId="12" fillId="0" borderId="43" xfId="54" applyFont="1" applyFill="1" applyBorder="1" applyProtection="1">
      <alignment horizontal="right" vertical="center" wrapText="1"/>
      <protection/>
    </xf>
    <xf numFmtId="4" fontId="11" fillId="0" borderId="5" xfId="55" applyFont="1" applyFill="1" applyBorder="1" applyProtection="1">
      <alignment horizontal="right" vertical="center" wrapText="1"/>
      <protection/>
    </xf>
    <xf numFmtId="4" fontId="11" fillId="0" borderId="1" xfId="55" applyFont="1" applyFill="1" applyBorder="1" applyProtection="1">
      <alignment horizontal="right" vertical="center" wrapText="1"/>
      <protection/>
    </xf>
    <xf numFmtId="4" fontId="11" fillId="0" borderId="33" xfId="55" applyFont="1" applyFill="1" applyBorder="1" applyProtection="1">
      <alignment horizontal="right" vertical="center" wrapText="1"/>
      <protection/>
    </xf>
    <xf numFmtId="4" fontId="11" fillId="0" borderId="43" xfId="55" applyFont="1" applyFill="1" applyBorder="1" applyProtection="1">
      <alignment horizontal="right" vertical="center" wrapText="1"/>
      <protection/>
    </xf>
    <xf numFmtId="4" fontId="12" fillId="0" borderId="36" xfId="54" applyFont="1" applyFill="1" applyBorder="1" applyProtection="1">
      <alignment horizontal="right" vertical="center" wrapText="1"/>
      <protection/>
    </xf>
    <xf numFmtId="4" fontId="12" fillId="0" borderId="20" xfId="54" applyFont="1" applyFill="1" applyBorder="1" applyProtection="1">
      <alignment horizontal="right" vertical="center" wrapText="1"/>
      <protection/>
    </xf>
    <xf numFmtId="4" fontId="12" fillId="0" borderId="37" xfId="54" applyFont="1" applyFill="1" applyBorder="1" applyProtection="1">
      <alignment horizontal="right" vertical="center" wrapText="1"/>
      <protection/>
    </xf>
    <xf numFmtId="4" fontId="12" fillId="0" borderId="44" xfId="54" applyFont="1" applyFill="1" applyBorder="1" applyProtection="1">
      <alignment horizontal="right" vertical="center" wrapText="1"/>
      <protection/>
    </xf>
    <xf numFmtId="4" fontId="12" fillId="0" borderId="5" xfId="54" applyFont="1" applyFill="1" applyBorder="1" applyAlignment="1" applyProtection="1">
      <alignment horizontal="right" vertical="center" wrapText="1"/>
      <protection/>
    </xf>
    <xf numFmtId="4" fontId="12" fillId="0" borderId="1" xfId="54" applyFont="1" applyFill="1" applyBorder="1" applyAlignment="1" applyProtection="1">
      <alignment horizontal="right" vertical="center" wrapText="1"/>
      <protection/>
    </xf>
    <xf numFmtId="4" fontId="12" fillId="0" borderId="33" xfId="54" applyFont="1" applyFill="1" applyBorder="1" applyAlignment="1" applyProtection="1">
      <alignment horizontal="right" vertical="center" wrapText="1"/>
      <protection/>
    </xf>
    <xf numFmtId="4" fontId="11" fillId="0" borderId="43" xfId="0" applyNumberFormat="1" applyFont="1" applyFill="1" applyBorder="1" applyAlignment="1" applyProtection="1">
      <alignment vertical="center"/>
      <protection/>
    </xf>
    <xf numFmtId="4" fontId="11" fillId="0" borderId="29" xfId="85" applyFont="1" applyFill="1" applyBorder="1" applyProtection="1">
      <alignment vertical="center" wrapText="1"/>
      <protection/>
    </xf>
    <xf numFmtId="4" fontId="11" fillId="0" borderId="45" xfId="85" applyFont="1" applyFill="1" applyBorder="1" applyProtection="1">
      <alignment vertical="center" wrapText="1"/>
      <protection/>
    </xf>
    <xf numFmtId="4" fontId="11" fillId="0" borderId="46" xfId="85" applyFont="1" applyFill="1" applyBorder="1" applyProtection="1">
      <alignment vertical="center" wrapText="1"/>
      <protection/>
    </xf>
    <xf numFmtId="4" fontId="11" fillId="0" borderId="29" xfId="55" applyFont="1" applyFill="1" applyBorder="1" applyProtection="1">
      <alignment horizontal="right" vertical="center" wrapText="1"/>
      <protection/>
    </xf>
    <xf numFmtId="4" fontId="11" fillId="0" borderId="45" xfId="55" applyFont="1" applyFill="1" applyBorder="1" applyProtection="1">
      <alignment horizontal="right" vertical="center" wrapText="1"/>
      <protection/>
    </xf>
    <xf numFmtId="4" fontId="11" fillId="0" borderId="46" xfId="55" applyFont="1" applyFill="1" applyBorder="1" applyProtection="1">
      <alignment horizontal="right" vertical="center" wrapText="1"/>
      <protection/>
    </xf>
    <xf numFmtId="4" fontId="11" fillId="0" borderId="47" xfId="55" applyFont="1" applyFill="1" applyBorder="1" applyProtection="1">
      <alignment horizontal="right" vertical="center" wrapText="1"/>
      <protection/>
    </xf>
    <xf numFmtId="0" fontId="11" fillId="0" borderId="48" xfId="58" applyFont="1" applyFill="1" applyBorder="1" applyProtection="1">
      <alignment horizontal="center" vertical="center" wrapText="1"/>
      <protection/>
    </xf>
    <xf numFmtId="0" fontId="11" fillId="0" borderId="21" xfId="58" applyFont="1" applyFill="1" applyBorder="1" applyProtection="1">
      <alignment horizontal="center" vertical="center" wrapText="1"/>
      <protection/>
    </xf>
    <xf numFmtId="0" fontId="11" fillId="0" borderId="49" xfId="58" applyFont="1" applyFill="1" applyBorder="1" applyProtection="1">
      <alignment horizontal="center" vertical="center" wrapText="1"/>
      <protection/>
    </xf>
    <xf numFmtId="0" fontId="11" fillId="0" borderId="23" xfId="58" applyFont="1" applyFill="1" applyBorder="1" applyProtection="1">
      <alignment horizontal="center" vertical="center" wrapText="1"/>
      <protection/>
    </xf>
    <xf numFmtId="0" fontId="11" fillId="0" borderId="50" xfId="58" applyFont="1" applyFill="1" applyBorder="1" applyProtection="1">
      <alignment horizontal="center" vertical="center" wrapText="1"/>
      <protection/>
    </xf>
    <xf numFmtId="0" fontId="11" fillId="0" borderId="36" xfId="58" applyFont="1" applyFill="1" applyBorder="1" applyProtection="1">
      <alignment horizontal="center" vertical="center" wrapText="1"/>
      <protection/>
    </xf>
    <xf numFmtId="0" fontId="11" fillId="0" borderId="20" xfId="58" applyFont="1" applyFill="1" applyBorder="1" applyProtection="1">
      <alignment horizontal="center" vertical="center" wrapText="1"/>
      <protection/>
    </xf>
    <xf numFmtId="0" fontId="11" fillId="0" borderId="37" xfId="58" applyFont="1" applyFill="1" applyBorder="1" applyProtection="1">
      <alignment horizontal="center" vertical="center" wrapText="1"/>
      <protection/>
    </xf>
    <xf numFmtId="0" fontId="11" fillId="0" borderId="24" xfId="58" applyFont="1" applyFill="1" applyBorder="1" applyProtection="1">
      <alignment horizontal="center" vertical="center" wrapText="1"/>
      <protection/>
    </xf>
    <xf numFmtId="0" fontId="11" fillId="0" borderId="44" xfId="58" applyFont="1" applyFill="1" applyBorder="1" applyProtection="1">
      <alignment horizontal="center" vertical="center" wrapText="1"/>
      <protection/>
    </xf>
    <xf numFmtId="4" fontId="5" fillId="0" borderId="22" xfId="41" applyFont="1" applyFill="1" applyBorder="1" applyAlignment="1" applyProtection="1">
      <alignment horizontal="center" vertical="center"/>
      <protection/>
    </xf>
    <xf numFmtId="4" fontId="5" fillId="0" borderId="23" xfId="41" applyFont="1" applyFill="1" applyBorder="1" applyAlignment="1" applyProtection="1">
      <alignment horizontal="center" vertical="center"/>
      <protection/>
    </xf>
    <xf numFmtId="4" fontId="5" fillId="0" borderId="24" xfId="41" applyFont="1" applyFill="1" applyBorder="1" applyAlignment="1" applyProtection="1">
      <alignment horizontal="center" vertical="center"/>
      <protection/>
    </xf>
    <xf numFmtId="4" fontId="5" fillId="0" borderId="25" xfId="41" applyFont="1" applyFill="1" applyBorder="1" applyAlignment="1" applyProtection="1">
      <alignment horizontal="center" vertical="center"/>
      <protection/>
    </xf>
    <xf numFmtId="4" fontId="5" fillId="0" borderId="26" xfId="41" applyFont="1" applyFill="1" applyBorder="1" applyAlignment="1" applyProtection="1">
      <alignment horizontal="center" vertical="center"/>
      <protection/>
    </xf>
    <xf numFmtId="4" fontId="5" fillId="0" borderId="27" xfId="41" applyFont="1" applyFill="1" applyBorder="1" applyAlignment="1" applyProtection="1">
      <alignment horizontal="center" vertical="center"/>
      <protection/>
    </xf>
    <xf numFmtId="4" fontId="11" fillId="0" borderId="5" xfId="85" applyFont="1" applyFill="1" applyBorder="1" applyAlignment="1" applyProtection="1">
      <alignment vertical="center" wrapText="1"/>
      <protection/>
    </xf>
    <xf numFmtId="4" fontId="11" fillId="0" borderId="1" xfId="85" applyFont="1" applyFill="1" applyBorder="1" applyAlignment="1" applyProtection="1">
      <alignment vertical="center" wrapText="1"/>
      <protection/>
    </xf>
    <xf numFmtId="4" fontId="11" fillId="0" borderId="33" xfId="85" applyFont="1" applyFill="1" applyBorder="1" applyAlignment="1" applyProtection="1">
      <alignment vertical="center" wrapText="1"/>
      <protection/>
    </xf>
    <xf numFmtId="4" fontId="11" fillId="0" borderId="5" xfId="56" applyFont="1" applyFill="1" applyBorder="1" applyProtection="1">
      <alignment horizontal="right" vertical="center" wrapText="1"/>
      <protection/>
    </xf>
    <xf numFmtId="4" fontId="11" fillId="0" borderId="1" xfId="56" applyFont="1" applyFill="1" applyBorder="1" applyProtection="1">
      <alignment horizontal="right" vertical="center" wrapText="1"/>
      <protection/>
    </xf>
    <xf numFmtId="4" fontId="11" fillId="0" borderId="33" xfId="56" applyFont="1" applyFill="1" applyBorder="1" applyProtection="1">
      <alignment horizontal="right" vertical="center" wrapText="1"/>
      <protection/>
    </xf>
    <xf numFmtId="4" fontId="11" fillId="0" borderId="43" xfId="56" applyFont="1" applyFill="1" applyBorder="1" applyProtection="1">
      <alignment horizontal="right" vertical="center" wrapText="1"/>
      <protection/>
    </xf>
    <xf numFmtId="4" fontId="32" fillId="7" borderId="0" xfId="51" applyNumberFormat="1" applyFont="1" applyFill="1" applyAlignment="1" applyProtection="1">
      <alignment horizontal="right" vertical="center"/>
      <protection/>
    </xf>
    <xf numFmtId="0" fontId="5" fillId="7" borderId="0" xfId="0" applyFont="1" applyFill="1" applyBorder="1" applyAlignment="1" applyProtection="1">
      <alignment horizontal="center" vertical="center" wrapText="1"/>
      <protection/>
    </xf>
    <xf numFmtId="4" fontId="12" fillId="7" borderId="0" xfId="51" applyNumberFormat="1" applyFont="1" applyFill="1" applyAlignment="1" applyProtection="1">
      <alignment vertical="center"/>
      <protection/>
    </xf>
    <xf numFmtId="4" fontId="11" fillId="7" borderId="0" xfId="0" applyNumberFormat="1" applyFont="1" applyFill="1" applyBorder="1" applyAlignment="1">
      <alignment vertical="center"/>
    </xf>
    <xf numFmtId="4" fontId="12" fillId="7" borderId="0" xfId="0" applyNumberFormat="1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vertical="center"/>
    </xf>
    <xf numFmtId="4" fontId="11" fillId="7" borderId="0" xfId="0" applyNumberFormat="1" applyFont="1" applyFill="1" applyBorder="1" applyAlignment="1">
      <alignment horizontal="right" vertical="center"/>
    </xf>
    <xf numFmtId="4" fontId="12" fillId="7" borderId="0" xfId="54" applyFont="1" applyFill="1" applyBorder="1">
      <alignment horizontal="right" vertical="center" wrapText="1"/>
      <protection locked="0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4" fontId="11" fillId="0" borderId="34" xfId="55" applyFont="1" applyFill="1" applyBorder="1" applyProtection="1">
      <alignment horizontal="right" vertical="center" wrapText="1"/>
      <protection/>
    </xf>
    <xf numFmtId="4" fontId="11" fillId="0" borderId="18" xfId="55" applyFont="1" applyFill="1" applyBorder="1" applyProtection="1">
      <alignment horizontal="right" vertical="center" wrapText="1"/>
      <protection/>
    </xf>
    <xf numFmtId="4" fontId="11" fillId="0" borderId="42" xfId="55" applyFont="1" applyFill="1" applyBorder="1" applyProtection="1">
      <alignment horizontal="right" vertical="center" wrapText="1"/>
      <protection/>
    </xf>
    <xf numFmtId="4" fontId="11" fillId="0" borderId="34" xfId="85" applyFont="1" applyFill="1" applyBorder="1" applyProtection="1">
      <alignment vertical="center" wrapText="1"/>
      <protection/>
    </xf>
    <xf numFmtId="4" fontId="11" fillId="0" borderId="18" xfId="85" applyFont="1" applyFill="1" applyBorder="1" applyProtection="1">
      <alignment vertical="center" wrapText="1"/>
      <protection/>
    </xf>
    <xf numFmtId="4" fontId="11" fillId="0" borderId="35" xfId="85" applyFont="1" applyFill="1" applyBorder="1" applyProtection="1">
      <alignment vertical="center" wrapText="1"/>
      <protection/>
    </xf>
    <xf numFmtId="4" fontId="11" fillId="0" borderId="35" xfId="55" applyFont="1" applyFill="1" applyBorder="1" applyProtection="1">
      <alignment horizontal="right" vertical="center" wrapText="1"/>
      <protection/>
    </xf>
    <xf numFmtId="4" fontId="5" fillId="0" borderId="22" xfId="41" applyFont="1" applyFill="1" applyBorder="1" applyAlignment="1">
      <alignment horizontal="center" vertical="center"/>
      <protection locked="0"/>
    </xf>
    <xf numFmtId="4" fontId="5" fillId="0" borderId="23" xfId="41" applyFont="1" applyFill="1" applyBorder="1" applyAlignment="1">
      <alignment horizontal="center" vertical="center"/>
      <protection locked="0"/>
    </xf>
    <xf numFmtId="4" fontId="5" fillId="0" borderId="24" xfId="41" applyFont="1" applyFill="1" applyBorder="1" applyAlignment="1">
      <alignment horizontal="center" vertical="center"/>
      <protection locked="0"/>
    </xf>
    <xf numFmtId="4" fontId="5" fillId="0" borderId="25" xfId="41" applyFont="1" applyFill="1" applyBorder="1" applyAlignment="1">
      <alignment horizontal="center" vertical="center"/>
      <protection locked="0"/>
    </xf>
    <xf numFmtId="4" fontId="5" fillId="0" borderId="26" xfId="41" applyFont="1" applyFill="1" applyBorder="1" applyAlignment="1">
      <alignment horizontal="center" vertical="center"/>
      <protection locked="0"/>
    </xf>
    <xf numFmtId="4" fontId="5" fillId="0" borderId="27" xfId="41" applyFont="1" applyFill="1" applyBorder="1" applyAlignment="1">
      <alignment horizontal="center" vertical="center"/>
      <protection locked="0"/>
    </xf>
    <xf numFmtId="4" fontId="3" fillId="7" borderId="26" xfId="39" applyFont="1" applyFill="1" applyBorder="1">
      <alignment vertical="center"/>
      <protection locked="0"/>
    </xf>
    <xf numFmtId="4" fontId="11" fillId="7" borderId="5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vertical="center"/>
    </xf>
    <xf numFmtId="4" fontId="11" fillId="7" borderId="33" xfId="0" applyNumberFormat="1" applyFont="1" applyFill="1" applyBorder="1" applyAlignment="1">
      <alignment vertical="center"/>
    </xf>
    <xf numFmtId="4" fontId="12" fillId="7" borderId="5" xfId="54" applyFont="1" applyFill="1" applyBorder="1">
      <alignment horizontal="right" vertical="center" wrapText="1"/>
      <protection locked="0"/>
    </xf>
    <xf numFmtId="4" fontId="12" fillId="7" borderId="1" xfId="54" applyFont="1" applyFill="1" applyBorder="1">
      <alignment horizontal="right" vertical="center" wrapText="1"/>
      <protection locked="0"/>
    </xf>
    <xf numFmtId="4" fontId="12" fillId="7" borderId="33" xfId="54" applyFont="1" applyFill="1" applyBorder="1">
      <alignment horizontal="right" vertical="center" wrapText="1"/>
      <protection locked="0"/>
    </xf>
    <xf numFmtId="4" fontId="12" fillId="7" borderId="5" xfId="0" applyNumberFormat="1" applyFont="1" applyFill="1" applyBorder="1" applyAlignment="1">
      <alignment vertical="center"/>
    </xf>
    <xf numFmtId="4" fontId="12" fillId="7" borderId="1" xfId="0" applyNumberFormat="1" applyFont="1" applyFill="1" applyBorder="1" applyAlignment="1">
      <alignment vertical="center"/>
    </xf>
    <xf numFmtId="4" fontId="12" fillId="7" borderId="33" xfId="0" applyNumberFormat="1" applyFont="1" applyFill="1" applyBorder="1" applyAlignment="1">
      <alignment vertical="center"/>
    </xf>
    <xf numFmtId="4" fontId="12" fillId="7" borderId="20" xfId="0" applyNumberFormat="1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33" xfId="0" applyNumberFormat="1" applyFont="1" applyFill="1" applyBorder="1" applyAlignment="1">
      <alignment horizontal="right" vertical="center"/>
    </xf>
    <xf numFmtId="4" fontId="12" fillId="7" borderId="5" xfId="0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center"/>
    </xf>
    <xf numFmtId="4" fontId="12" fillId="7" borderId="33" xfId="0" applyNumberFormat="1" applyFont="1" applyFill="1" applyBorder="1" applyAlignment="1">
      <alignment horizontal="right" vertical="center"/>
    </xf>
    <xf numFmtId="4" fontId="11" fillId="0" borderId="40" xfId="85" applyFont="1" applyFill="1" applyBorder="1">
      <alignment vertical="center" wrapText="1"/>
      <protection locked="0"/>
    </xf>
    <xf numFmtId="4" fontId="11" fillId="0" borderId="32" xfId="85" applyFont="1" applyFill="1" applyBorder="1">
      <alignment vertical="center" wrapText="1"/>
      <protection locked="0"/>
    </xf>
    <xf numFmtId="4" fontId="11" fillId="0" borderId="14" xfId="85" applyFont="1" applyFill="1" applyBorder="1">
      <alignment vertical="center" wrapText="1"/>
      <protection locked="0"/>
    </xf>
    <xf numFmtId="4" fontId="11" fillId="0" borderId="40" xfId="55" applyFont="1" applyFill="1" applyBorder="1">
      <alignment horizontal="right" vertical="center" wrapText="1"/>
      <protection/>
    </xf>
    <xf numFmtId="4" fontId="11" fillId="0" borderId="32" xfId="55" applyFont="1" applyFill="1" applyBorder="1">
      <alignment horizontal="right" vertical="center" wrapText="1"/>
      <protection/>
    </xf>
    <xf numFmtId="4" fontId="11" fillId="0" borderId="14" xfId="55" applyFont="1" applyFill="1" applyBorder="1">
      <alignment horizontal="right" vertical="center" wrapText="1"/>
      <protection/>
    </xf>
    <xf numFmtId="4" fontId="11" fillId="0" borderId="41" xfId="55" applyFont="1" applyFill="1" applyBorder="1">
      <alignment horizontal="right" vertical="center" wrapText="1"/>
      <protection/>
    </xf>
    <xf numFmtId="4" fontId="12" fillId="7" borderId="0" xfId="0" applyNumberFormat="1" applyFont="1" applyFill="1" applyBorder="1" applyAlignment="1">
      <alignment horizontal="left" vertical="center"/>
    </xf>
    <xf numFmtId="4" fontId="11" fillId="0" borderId="5" xfId="85" applyFont="1" applyFill="1" applyBorder="1">
      <alignment vertical="center" wrapText="1"/>
      <protection locked="0"/>
    </xf>
    <xf numFmtId="4" fontId="11" fillId="0" borderId="1" xfId="85" applyFont="1" applyFill="1" applyBorder="1">
      <alignment vertical="center" wrapText="1"/>
      <protection locked="0"/>
    </xf>
    <xf numFmtId="4" fontId="11" fillId="0" borderId="33" xfId="85" applyFont="1" applyFill="1" applyBorder="1">
      <alignment vertical="center" wrapText="1"/>
      <protection locked="0"/>
    </xf>
    <xf numFmtId="4" fontId="11" fillId="0" borderId="5" xfId="55" applyFont="1" applyFill="1" applyBorder="1">
      <alignment horizontal="right" vertical="center" wrapText="1"/>
      <protection/>
    </xf>
    <xf numFmtId="4" fontId="11" fillId="0" borderId="1" xfId="55" applyFont="1" applyFill="1" applyBorder="1">
      <alignment horizontal="right" vertical="center" wrapText="1"/>
      <protection/>
    </xf>
    <xf numFmtId="4" fontId="11" fillId="0" borderId="33" xfId="55" applyFont="1" applyFill="1" applyBorder="1">
      <alignment horizontal="right" vertical="center" wrapText="1"/>
      <protection/>
    </xf>
    <xf numFmtId="4" fontId="11" fillId="0" borderId="34" xfId="85" applyFont="1" applyFill="1" applyBorder="1">
      <alignment vertical="center" wrapText="1"/>
      <protection locked="0"/>
    </xf>
    <xf numFmtId="4" fontId="11" fillId="0" borderId="18" xfId="85" applyFont="1" applyFill="1" applyBorder="1">
      <alignment vertical="center" wrapText="1"/>
      <protection locked="0"/>
    </xf>
    <xf numFmtId="4" fontId="11" fillId="0" borderId="35" xfId="85" applyFont="1" applyFill="1" applyBorder="1">
      <alignment vertical="center" wrapText="1"/>
      <protection locked="0"/>
    </xf>
    <xf numFmtId="4" fontId="12" fillId="0" borderId="34" xfId="54" applyFont="1" applyFill="1" applyBorder="1">
      <alignment horizontal="right" vertical="center" wrapText="1"/>
      <protection locked="0"/>
    </xf>
    <xf numFmtId="4" fontId="12" fillId="0" borderId="18" xfId="54" applyFont="1" applyFill="1" applyBorder="1">
      <alignment horizontal="right" vertical="center" wrapText="1"/>
      <protection locked="0"/>
    </xf>
    <xf numFmtId="4" fontId="12" fillId="0" borderId="42" xfId="54" applyFont="1" applyFill="1" applyBorder="1">
      <alignment horizontal="right" vertical="center" wrapText="1"/>
      <protection locked="0"/>
    </xf>
    <xf numFmtId="4" fontId="12" fillId="0" borderId="35" xfId="54" applyFont="1" applyFill="1" applyBorder="1">
      <alignment horizontal="right" vertical="center" wrapText="1"/>
      <protection locked="0"/>
    </xf>
    <xf numFmtId="4" fontId="11" fillId="0" borderId="43" xfId="55" applyFont="1" applyFill="1" applyBorder="1">
      <alignment horizontal="right" vertical="center" wrapText="1"/>
      <protection/>
    </xf>
    <xf numFmtId="4" fontId="12" fillId="0" borderId="5" xfId="54" applyFont="1" applyFill="1" applyBorder="1">
      <alignment horizontal="right" vertical="center" wrapText="1"/>
      <protection locked="0"/>
    </xf>
    <xf numFmtId="4" fontId="12" fillId="0" borderId="1" xfId="54" applyFont="1" applyFill="1" applyBorder="1">
      <alignment horizontal="right" vertical="center" wrapText="1"/>
      <protection locked="0"/>
    </xf>
    <xf numFmtId="4" fontId="12" fillId="0" borderId="33" xfId="54" applyFont="1" applyFill="1" applyBorder="1">
      <alignment horizontal="right" vertical="center" wrapText="1"/>
      <protection locked="0"/>
    </xf>
    <xf numFmtId="4" fontId="12" fillId="0" borderId="43" xfId="54" applyFont="1" applyFill="1" applyBorder="1">
      <alignment horizontal="right" vertical="center" wrapText="1"/>
      <protection locked="0"/>
    </xf>
    <xf numFmtId="0" fontId="12" fillId="0" borderId="5" xfId="86" applyFont="1" applyFill="1" applyBorder="1">
      <alignment vertical="center" wrapText="1"/>
      <protection locked="0"/>
    </xf>
    <xf numFmtId="0" fontId="12" fillId="0" borderId="1" xfId="86" applyFont="1" applyFill="1" applyBorder="1">
      <alignment vertical="center" wrapText="1"/>
      <protection locked="0"/>
    </xf>
    <xf numFmtId="0" fontId="12" fillId="0" borderId="33" xfId="86" applyFont="1" applyFill="1" applyBorder="1">
      <alignment vertical="center" wrapText="1"/>
      <protection locked="0"/>
    </xf>
    <xf numFmtId="0" fontId="12" fillId="0" borderId="5" xfId="86" applyFont="1" applyFill="1" applyBorder="1" quotePrefix="1">
      <alignment vertical="center" wrapText="1"/>
      <protection locked="0"/>
    </xf>
    <xf numFmtId="0" fontId="12" fillId="0" borderId="1" xfId="86" applyFont="1" applyFill="1" applyBorder="1" quotePrefix="1">
      <alignment vertical="center" wrapText="1"/>
      <protection locked="0"/>
    </xf>
    <xf numFmtId="0" fontId="12" fillId="0" borderId="33" xfId="86" applyFont="1" applyFill="1" applyBorder="1" quotePrefix="1">
      <alignment vertical="center" wrapText="1"/>
      <protection locked="0"/>
    </xf>
    <xf numFmtId="1" fontId="12" fillId="0" borderId="19" xfId="70" applyFont="1" applyFill="1" applyBorder="1">
      <alignment horizontal="center" vertical="center"/>
      <protection locked="0"/>
    </xf>
    <xf numFmtId="1" fontId="12" fillId="0" borderId="21" xfId="70" applyFont="1" applyFill="1" applyBorder="1">
      <alignment horizontal="center" vertical="center"/>
      <protection locked="0"/>
    </xf>
    <xf numFmtId="0" fontId="12" fillId="0" borderId="34" xfId="86" applyFont="1" applyFill="1" applyBorder="1">
      <alignment vertical="center" wrapText="1"/>
      <protection locked="0"/>
    </xf>
    <xf numFmtId="0" fontId="12" fillId="0" borderId="18" xfId="86" applyFont="1" applyFill="1" applyBorder="1">
      <alignment vertical="center" wrapText="1"/>
      <protection locked="0"/>
    </xf>
    <xf numFmtId="0" fontId="12" fillId="0" borderId="35" xfId="86" applyFont="1" applyFill="1" applyBorder="1">
      <alignment vertical="center" wrapText="1"/>
      <protection locked="0"/>
    </xf>
    <xf numFmtId="0" fontId="12" fillId="0" borderId="36" xfId="86" applyFont="1" applyFill="1" applyBorder="1">
      <alignment vertical="center" wrapText="1"/>
      <protection locked="0"/>
    </xf>
    <xf numFmtId="0" fontId="12" fillId="0" borderId="20" xfId="86" applyFont="1" applyFill="1" applyBorder="1">
      <alignment vertical="center" wrapText="1"/>
      <protection locked="0"/>
    </xf>
    <xf numFmtId="0" fontId="12" fillId="0" borderId="37" xfId="86" applyFont="1" applyFill="1" applyBorder="1">
      <alignment vertical="center" wrapText="1"/>
      <protection locked="0"/>
    </xf>
    <xf numFmtId="4" fontId="12" fillId="0" borderId="36" xfId="54" applyFont="1" applyFill="1" applyBorder="1">
      <alignment horizontal="right" vertical="center" wrapText="1"/>
      <protection locked="0"/>
    </xf>
    <xf numFmtId="4" fontId="12" fillId="0" borderId="20" xfId="54" applyFont="1" applyFill="1" applyBorder="1">
      <alignment horizontal="right" vertical="center" wrapText="1"/>
      <protection locked="0"/>
    </xf>
    <xf numFmtId="4" fontId="12" fillId="0" borderId="37" xfId="54" applyFont="1" applyFill="1" applyBorder="1">
      <alignment horizontal="right" vertical="center" wrapText="1"/>
      <protection locked="0"/>
    </xf>
    <xf numFmtId="4" fontId="12" fillId="0" borderId="44" xfId="54" applyFont="1" applyFill="1" applyBorder="1">
      <alignment horizontal="right" vertical="center" wrapText="1"/>
      <protection locked="0"/>
    </xf>
    <xf numFmtId="0" fontId="11" fillId="0" borderId="34" xfId="58" applyFont="1" applyFill="1" applyBorder="1" applyProtection="1">
      <alignment horizontal="center" vertical="center" wrapText="1"/>
      <protection/>
    </xf>
    <xf numFmtId="0" fontId="11" fillId="0" borderId="18" xfId="58" applyFont="1" applyFill="1" applyBorder="1" applyProtection="1">
      <alignment horizontal="center" vertical="center" wrapText="1"/>
      <protection/>
    </xf>
    <xf numFmtId="0" fontId="11" fillId="0" borderId="35" xfId="58" applyFont="1" applyFill="1" applyBorder="1" applyProtection="1">
      <alignment horizontal="center" vertical="center" wrapText="1"/>
      <protection/>
    </xf>
    <xf numFmtId="0" fontId="11" fillId="0" borderId="42" xfId="58" applyFont="1" applyFill="1" applyBorder="1" applyProtection="1">
      <alignment horizontal="center" vertical="center" wrapText="1"/>
      <protection/>
    </xf>
    <xf numFmtId="0" fontId="11" fillId="0" borderId="49" xfId="58" applyFont="1" applyFill="1" applyBorder="1" applyAlignment="1">
      <alignment horizontal="center" vertical="center" wrapText="1"/>
      <protection locked="0"/>
    </xf>
    <xf numFmtId="0" fontId="11" fillId="0" borderId="23" xfId="58" applyFont="1" applyFill="1" applyBorder="1" applyAlignment="1">
      <alignment horizontal="center" vertical="center" wrapText="1"/>
      <protection locked="0"/>
    </xf>
    <xf numFmtId="0" fontId="11" fillId="0" borderId="50" xfId="58" applyFont="1" applyFill="1" applyBorder="1" applyAlignment="1">
      <alignment horizontal="center" vertical="center" wrapText="1"/>
      <protection locked="0"/>
    </xf>
    <xf numFmtId="0" fontId="11" fillId="0" borderId="51" xfId="58" applyFont="1" applyFill="1" applyBorder="1" applyAlignment="1">
      <alignment horizontal="center" vertical="center" wrapText="1"/>
      <protection locked="0"/>
    </xf>
    <xf numFmtId="0" fontId="11" fillId="0" borderId="0" xfId="58" applyFont="1" applyFill="1" applyBorder="1" applyAlignment="1">
      <alignment horizontal="center" vertical="center" wrapText="1"/>
      <protection locked="0"/>
    </xf>
    <xf numFmtId="0" fontId="11" fillId="0" borderId="52" xfId="58" applyFont="1" applyFill="1" applyBorder="1" applyAlignment="1">
      <alignment horizontal="center" vertical="center" wrapText="1"/>
      <protection locked="0"/>
    </xf>
    <xf numFmtId="0" fontId="11" fillId="0" borderId="36" xfId="58" applyFont="1" applyFill="1" applyBorder="1" applyAlignment="1">
      <alignment horizontal="center" vertical="center" wrapText="1"/>
      <protection locked="0"/>
    </xf>
    <xf numFmtId="0" fontId="11" fillId="0" borderId="20" xfId="58" applyFont="1" applyFill="1" applyBorder="1" applyAlignment="1">
      <alignment horizontal="center" vertical="center" wrapText="1"/>
      <protection locked="0"/>
    </xf>
    <xf numFmtId="0" fontId="11" fillId="0" borderId="37" xfId="58" applyFont="1" applyFill="1" applyBorder="1" applyAlignment="1">
      <alignment horizontal="center" vertical="center" wrapText="1"/>
      <protection locked="0"/>
    </xf>
    <xf numFmtId="0" fontId="11" fillId="0" borderId="48" xfId="58" applyFont="1" applyFill="1" applyBorder="1" applyAlignment="1">
      <alignment horizontal="center" vertical="center" wrapText="1"/>
      <protection locked="0"/>
    </xf>
    <xf numFmtId="0" fontId="11" fillId="0" borderId="53" xfId="58" applyFont="1" applyFill="1" applyBorder="1" applyAlignment="1">
      <alignment horizontal="center" vertical="center" wrapText="1"/>
      <protection locked="0"/>
    </xf>
    <xf numFmtId="0" fontId="11" fillId="0" borderId="21" xfId="58" applyFont="1" applyFill="1" applyBorder="1" applyAlignment="1">
      <alignment horizontal="center" vertical="center" wrapText="1"/>
      <protection locked="0"/>
    </xf>
    <xf numFmtId="4" fontId="12" fillId="0" borderId="5" xfId="55" applyFont="1" applyFill="1" applyBorder="1">
      <alignment horizontal="right" vertical="center" wrapText="1"/>
      <protection/>
    </xf>
    <xf numFmtId="4" fontId="12" fillId="0" borderId="1" xfId="55" applyFont="1" applyFill="1" applyBorder="1">
      <alignment horizontal="right" vertical="center" wrapText="1"/>
      <protection/>
    </xf>
    <xf numFmtId="4" fontId="12" fillId="0" borderId="43" xfId="55" applyFont="1" applyFill="1" applyBorder="1">
      <alignment horizontal="right" vertical="center" wrapText="1"/>
      <protection/>
    </xf>
    <xf numFmtId="4" fontId="12" fillId="7" borderId="5" xfId="0" applyNumberFormat="1" applyFont="1" applyFill="1" applyBorder="1" applyAlignment="1">
      <alignment horizontal="left" vertical="center"/>
    </xf>
    <xf numFmtId="4" fontId="12" fillId="7" borderId="1" xfId="0" applyNumberFormat="1" applyFont="1" applyFill="1" applyBorder="1" applyAlignment="1">
      <alignment horizontal="left" vertical="center"/>
    </xf>
    <xf numFmtId="4" fontId="12" fillId="7" borderId="33" xfId="0" applyNumberFormat="1" applyFont="1" applyFill="1" applyBorder="1" applyAlignment="1">
      <alignment horizontal="left" vertical="center"/>
    </xf>
    <xf numFmtId="4" fontId="3" fillId="7" borderId="26" xfId="0" applyNumberFormat="1" applyFont="1" applyFill="1" applyBorder="1" applyAlignment="1" applyProtection="1">
      <alignment horizontal="left" vertical="center"/>
      <protection locked="0"/>
    </xf>
    <xf numFmtId="4" fontId="11" fillId="0" borderId="5" xfId="85" applyFont="1" applyFill="1" applyBorder="1" applyAlignment="1">
      <alignment vertical="center" wrapText="1"/>
      <protection locked="0"/>
    </xf>
    <xf numFmtId="4" fontId="11" fillId="0" borderId="1" xfId="85" applyFont="1" applyFill="1" applyBorder="1" applyAlignment="1">
      <alignment vertical="center" wrapText="1"/>
      <protection locked="0"/>
    </xf>
    <xf numFmtId="4" fontId="11" fillId="0" borderId="33" xfId="85" applyFont="1" applyFill="1" applyBorder="1" applyAlignment="1">
      <alignment vertical="center" wrapText="1"/>
      <protection locked="0"/>
    </xf>
    <xf numFmtId="0" fontId="11" fillId="0" borderId="48" xfId="58" applyFont="1" applyFill="1" applyBorder="1">
      <alignment horizontal="center" vertical="center" wrapText="1"/>
      <protection locked="0"/>
    </xf>
    <xf numFmtId="0" fontId="11" fillId="0" borderId="21" xfId="58" applyFont="1" applyFill="1" applyBorder="1">
      <alignment horizontal="center" vertical="center" wrapText="1"/>
      <protection locked="0"/>
    </xf>
    <xf numFmtId="0" fontId="11" fillId="0" borderId="49" xfId="58" applyFont="1" applyFill="1" applyBorder="1">
      <alignment horizontal="center" vertical="center" wrapText="1"/>
      <protection locked="0"/>
    </xf>
    <xf numFmtId="0" fontId="11" fillId="0" borderId="23" xfId="58" applyFont="1" applyFill="1" applyBorder="1">
      <alignment horizontal="center" vertical="center" wrapText="1"/>
      <protection locked="0"/>
    </xf>
    <xf numFmtId="0" fontId="11" fillId="0" borderId="50" xfId="58" applyFont="1" applyFill="1" applyBorder="1">
      <alignment horizontal="center" vertical="center" wrapText="1"/>
      <protection locked="0"/>
    </xf>
    <xf numFmtId="0" fontId="11" fillId="0" borderId="36" xfId="58" applyFont="1" applyFill="1" applyBorder="1">
      <alignment horizontal="center" vertical="center" wrapText="1"/>
      <protection locked="0"/>
    </xf>
    <xf numFmtId="0" fontId="11" fillId="0" borderId="20" xfId="58" applyFont="1" applyFill="1" applyBorder="1">
      <alignment horizontal="center" vertical="center" wrapText="1"/>
      <protection locked="0"/>
    </xf>
    <xf numFmtId="0" fontId="11" fillId="0" borderId="37" xfId="58" applyFont="1" applyFill="1" applyBorder="1">
      <alignment horizontal="center" vertical="center" wrapText="1"/>
      <protection locked="0"/>
    </xf>
    <xf numFmtId="0" fontId="12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1" fillId="0" borderId="24" xfId="58" applyFont="1" applyFill="1" applyBorder="1">
      <alignment horizontal="center" vertical="center" wrapText="1"/>
      <protection locked="0"/>
    </xf>
    <xf numFmtId="0" fontId="11" fillId="0" borderId="44" xfId="58" applyFont="1" applyFill="1" applyBorder="1">
      <alignment horizontal="center" vertical="center" wrapText="1"/>
      <protection locked="0"/>
    </xf>
    <xf numFmtId="4" fontId="12" fillId="0" borderId="5" xfId="85" applyFont="1" applyFill="1" applyBorder="1" quotePrefix="1">
      <alignment vertical="center" wrapText="1"/>
      <protection locked="0"/>
    </xf>
    <xf numFmtId="4" fontId="12" fillId="0" borderId="1" xfId="85" applyFont="1" applyFill="1" applyBorder="1" quotePrefix="1">
      <alignment vertical="center" wrapText="1"/>
      <protection locked="0"/>
    </xf>
    <xf numFmtId="4" fontId="12" fillId="0" borderId="33" xfId="85" applyFont="1" applyFill="1" applyBorder="1" quotePrefix="1">
      <alignment vertical="center" wrapText="1"/>
      <protection locked="0"/>
    </xf>
    <xf numFmtId="4" fontId="12" fillId="0" borderId="5" xfId="85" applyFont="1" applyFill="1" applyBorder="1">
      <alignment vertical="center" wrapText="1"/>
      <protection locked="0"/>
    </xf>
    <xf numFmtId="4" fontId="12" fillId="0" borderId="1" xfId="85" applyFont="1" applyFill="1" applyBorder="1">
      <alignment vertical="center" wrapText="1"/>
      <protection locked="0"/>
    </xf>
    <xf numFmtId="4" fontId="12" fillId="0" borderId="33" xfId="85" applyFont="1" applyFill="1" applyBorder="1">
      <alignment vertical="center" wrapText="1"/>
      <protection locked="0"/>
    </xf>
    <xf numFmtId="0" fontId="11" fillId="0" borderId="36" xfId="86" applyFont="1" applyFill="1" applyBorder="1">
      <alignment vertical="center" wrapText="1"/>
      <protection locked="0"/>
    </xf>
    <xf numFmtId="0" fontId="11" fillId="0" borderId="20" xfId="86" applyFont="1" applyFill="1" applyBorder="1">
      <alignment vertical="center" wrapText="1"/>
      <protection locked="0"/>
    </xf>
    <xf numFmtId="0" fontId="11" fillId="0" borderId="37" xfId="86" applyFont="1" applyFill="1" applyBorder="1">
      <alignment vertical="center" wrapText="1"/>
      <protection locked="0"/>
    </xf>
    <xf numFmtId="0" fontId="11" fillId="0" borderId="2" xfId="86" applyFont="1" applyFill="1" applyBorder="1">
      <alignment vertical="center" wrapText="1"/>
      <protection locked="0"/>
    </xf>
    <xf numFmtId="0" fontId="11" fillId="0" borderId="5" xfId="86" applyFont="1" applyFill="1" applyBorder="1">
      <alignment vertical="center" wrapText="1"/>
      <protection locked="0"/>
    </xf>
    <xf numFmtId="0" fontId="11" fillId="0" borderId="1" xfId="86" applyFont="1" applyFill="1" applyBorder="1">
      <alignment vertical="center" wrapText="1"/>
      <protection locked="0"/>
    </xf>
    <xf numFmtId="0" fontId="11" fillId="0" borderId="33" xfId="86" applyFont="1" applyFill="1" applyBorder="1">
      <alignment vertical="center" wrapText="1"/>
      <protection locked="0"/>
    </xf>
    <xf numFmtId="4" fontId="11" fillId="0" borderId="2" xfId="55" applyFont="1" applyFill="1" applyBorder="1">
      <alignment horizontal="right" vertical="center" wrapText="1"/>
      <protection/>
    </xf>
    <xf numFmtId="4" fontId="11" fillId="0" borderId="54" xfId="55" applyFont="1" applyFill="1" applyBorder="1">
      <alignment horizontal="right" vertical="center" wrapText="1"/>
      <protection/>
    </xf>
    <xf numFmtId="4" fontId="12" fillId="0" borderId="5" xfId="54" applyFont="1" applyFill="1" applyBorder="1" applyAlignment="1">
      <alignment horizontal="right" vertical="center" wrapText="1"/>
      <protection locked="0"/>
    </xf>
    <xf numFmtId="4" fontId="12" fillId="0" borderId="1" xfId="54" applyFont="1" applyFill="1" applyBorder="1" applyAlignment="1">
      <alignment horizontal="right" vertical="center" wrapText="1"/>
      <protection locked="0"/>
    </xf>
    <xf numFmtId="4" fontId="12" fillId="0" borderId="33" xfId="54" applyFont="1" applyFill="1" applyBorder="1" applyAlignment="1">
      <alignment horizontal="right" vertical="center" wrapText="1"/>
      <protection locked="0"/>
    </xf>
    <xf numFmtId="4" fontId="12" fillId="0" borderId="5" xfId="54" applyFont="1" applyFill="1" applyBorder="1" applyAlignment="1">
      <alignment vertical="center" wrapText="1"/>
      <protection locked="0"/>
    </xf>
    <xf numFmtId="4" fontId="12" fillId="0" borderId="1" xfId="54" applyFont="1" applyFill="1" applyBorder="1" applyAlignment="1">
      <alignment vertical="center" wrapText="1"/>
      <protection locked="0"/>
    </xf>
    <xf numFmtId="4" fontId="12" fillId="0" borderId="33" xfId="54" applyFont="1" applyFill="1" applyBorder="1" applyAlignment="1">
      <alignment vertical="center" wrapText="1"/>
      <protection locked="0"/>
    </xf>
    <xf numFmtId="4" fontId="11" fillId="0" borderId="36" xfId="55" applyFont="1" applyFill="1" applyBorder="1">
      <alignment horizontal="right" vertical="center" wrapText="1"/>
      <protection/>
    </xf>
    <xf numFmtId="4" fontId="11" fillId="0" borderId="20" xfId="55" applyFont="1" applyFill="1" applyBorder="1">
      <alignment horizontal="right" vertical="center" wrapText="1"/>
      <protection/>
    </xf>
    <xf numFmtId="4" fontId="11" fillId="0" borderId="37" xfId="55" applyFont="1" applyFill="1" applyBorder="1">
      <alignment horizontal="right" vertical="center" wrapText="1"/>
      <protection/>
    </xf>
    <xf numFmtId="4" fontId="11" fillId="0" borderId="44" xfId="55" applyFont="1" applyFill="1" applyBorder="1">
      <alignment horizontal="right" vertical="center" wrapText="1"/>
      <protection/>
    </xf>
    <xf numFmtId="4" fontId="12" fillId="0" borderId="34" xfId="54" applyFont="1" applyFill="1" applyBorder="1" applyAlignment="1">
      <alignment horizontal="center" vertical="center" wrapText="1"/>
      <protection locked="0"/>
    </xf>
    <xf numFmtId="4" fontId="12" fillId="0" borderId="18" xfId="54" applyFont="1" applyFill="1" applyBorder="1" applyAlignment="1">
      <alignment horizontal="center" vertical="center" wrapText="1"/>
      <protection locked="0"/>
    </xf>
    <xf numFmtId="4" fontId="12" fillId="0" borderId="42" xfId="54" applyFont="1" applyFill="1" applyBorder="1" applyAlignment="1">
      <alignment horizontal="center" vertical="center" wrapText="1"/>
      <protection locked="0"/>
    </xf>
    <xf numFmtId="4" fontId="12" fillId="0" borderId="36" xfId="54" applyFont="1" applyFill="1" applyBorder="1" applyAlignment="1">
      <alignment horizontal="center" vertical="center" wrapText="1"/>
      <protection locked="0"/>
    </xf>
    <xf numFmtId="4" fontId="12" fillId="0" borderId="20" xfId="54" applyFont="1" applyFill="1" applyBorder="1" applyAlignment="1">
      <alignment horizontal="center" vertical="center" wrapText="1"/>
      <protection locked="0"/>
    </xf>
    <xf numFmtId="4" fontId="12" fillId="0" borderId="44" xfId="54" applyFont="1" applyFill="1" applyBorder="1" applyAlignment="1">
      <alignment horizontal="center" vertical="center" wrapText="1"/>
      <protection locked="0"/>
    </xf>
    <xf numFmtId="0" fontId="11" fillId="7" borderId="5" xfId="86" applyFont="1" applyFill="1" applyBorder="1" applyAlignment="1">
      <alignment horizontal="right" vertical="center" wrapText="1"/>
      <protection locked="0"/>
    </xf>
    <xf numFmtId="0" fontId="11" fillId="7" borderId="1" xfId="86" applyFont="1" applyFill="1" applyBorder="1" applyAlignment="1">
      <alignment horizontal="right" vertical="center" wrapText="1"/>
      <protection locked="0"/>
    </xf>
    <xf numFmtId="0" fontId="11" fillId="7" borderId="33" xfId="86" applyFont="1" applyFill="1" applyBorder="1" applyAlignment="1">
      <alignment horizontal="right" vertical="center" wrapText="1"/>
      <protection locked="0"/>
    </xf>
    <xf numFmtId="4" fontId="12" fillId="7" borderId="20" xfId="0" applyNumberFormat="1" applyFont="1" applyFill="1" applyBorder="1" applyAlignment="1">
      <alignment vertical="center" wrapText="1"/>
    </xf>
    <xf numFmtId="0" fontId="12" fillId="7" borderId="5" xfId="86" applyFont="1" applyFill="1" applyBorder="1">
      <alignment vertical="center" wrapText="1"/>
      <protection locked="0"/>
    </xf>
    <xf numFmtId="0" fontId="12" fillId="7" borderId="1" xfId="86" applyFont="1" applyFill="1" applyBorder="1">
      <alignment vertical="center" wrapText="1"/>
      <protection locked="0"/>
    </xf>
    <xf numFmtId="0" fontId="12" fillId="7" borderId="33" xfId="86" applyFont="1" applyFill="1" applyBorder="1">
      <alignment vertical="center" wrapText="1"/>
      <protection locked="0"/>
    </xf>
    <xf numFmtId="4" fontId="12" fillId="7" borderId="5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vertical="center" wrapText="1"/>
    </xf>
    <xf numFmtId="4" fontId="12" fillId="7" borderId="33" xfId="0" applyNumberFormat="1" applyFont="1" applyFill="1" applyBorder="1" applyAlignment="1">
      <alignment vertical="center" wrapText="1"/>
    </xf>
    <xf numFmtId="4" fontId="11" fillId="7" borderId="5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4" fontId="11" fillId="7" borderId="33" xfId="0" applyNumberFormat="1" applyFont="1" applyFill="1" applyBorder="1" applyAlignment="1">
      <alignment vertical="center" wrapText="1"/>
    </xf>
    <xf numFmtId="4" fontId="11" fillId="7" borderId="0" xfId="0" applyNumberFormat="1" applyFont="1" applyFill="1" applyBorder="1" applyAlignment="1">
      <alignment vertical="center" wrapText="1"/>
    </xf>
    <xf numFmtId="0" fontId="12" fillId="0" borderId="40" xfId="86" applyFont="1" applyFill="1" applyBorder="1" quotePrefix="1">
      <alignment vertical="center" wrapText="1"/>
      <protection locked="0"/>
    </xf>
    <xf numFmtId="0" fontId="12" fillId="0" borderId="32" xfId="86" applyFont="1" applyFill="1" applyBorder="1" quotePrefix="1">
      <alignment vertical="center" wrapText="1"/>
      <protection locked="0"/>
    </xf>
    <xf numFmtId="0" fontId="12" fillId="0" borderId="14" xfId="86" applyFont="1" applyFill="1" applyBorder="1" quotePrefix="1">
      <alignment vertical="center" wrapText="1"/>
      <protection locked="0"/>
    </xf>
    <xf numFmtId="4" fontId="12" fillId="7" borderId="0" xfId="0" applyNumberFormat="1" applyFont="1" applyFill="1" applyBorder="1" applyAlignment="1">
      <alignment vertical="center" wrapText="1"/>
    </xf>
    <xf numFmtId="4" fontId="12" fillId="0" borderId="43" xfId="54" applyFont="1" applyFill="1" applyBorder="1" applyAlignment="1">
      <alignment horizontal="right" vertical="center" wrapText="1"/>
      <protection locked="0"/>
    </xf>
    <xf numFmtId="0" fontId="12" fillId="23" borderId="23" xfId="0" applyFont="1" applyFill="1" applyBorder="1" applyAlignment="1">
      <alignment horizontal="justify" vertical="center"/>
    </xf>
    <xf numFmtId="0" fontId="12" fillId="23" borderId="24" xfId="0" applyFont="1" applyFill="1" applyBorder="1" applyAlignment="1">
      <alignment horizontal="justify" vertical="center"/>
    </xf>
    <xf numFmtId="0" fontId="12" fillId="23" borderId="25" xfId="0" applyFont="1" applyFill="1" applyBorder="1" applyAlignment="1">
      <alignment horizontal="justify" vertical="center"/>
    </xf>
    <xf numFmtId="0" fontId="12" fillId="23" borderId="26" xfId="0" applyFont="1" applyFill="1" applyBorder="1" applyAlignment="1">
      <alignment horizontal="justify" vertical="center"/>
    </xf>
    <xf numFmtId="0" fontId="12" fillId="23" borderId="27" xfId="0" applyFont="1" applyFill="1" applyBorder="1" applyAlignment="1">
      <alignment horizontal="justify" vertical="center"/>
    </xf>
    <xf numFmtId="0" fontId="12" fillId="0" borderId="33" xfId="0" applyFont="1" applyFill="1" applyBorder="1" applyAlignment="1">
      <alignment vertical="center"/>
    </xf>
    <xf numFmtId="4" fontId="12" fillId="0" borderId="40" xfId="54" applyFont="1" applyFill="1" applyBorder="1">
      <alignment horizontal="right" vertical="center" wrapText="1"/>
      <protection locked="0"/>
    </xf>
    <xf numFmtId="4" fontId="12" fillId="0" borderId="32" xfId="54" applyFont="1" applyFill="1" applyBorder="1">
      <alignment horizontal="right" vertical="center" wrapText="1"/>
      <protection locked="0"/>
    </xf>
    <xf numFmtId="4" fontId="12" fillId="0" borderId="14" xfId="54" applyFont="1" applyFill="1" applyBorder="1">
      <alignment horizontal="right" vertical="center" wrapText="1"/>
      <protection locked="0"/>
    </xf>
    <xf numFmtId="4" fontId="12" fillId="0" borderId="41" xfId="54" applyFont="1" applyFill="1" applyBorder="1">
      <alignment horizontal="right" vertical="center" wrapText="1"/>
      <protection locked="0"/>
    </xf>
    <xf numFmtId="1" fontId="11" fillId="0" borderId="19" xfId="71" applyFont="1" applyFill="1" applyBorder="1">
      <alignment horizontal="center" vertical="center"/>
      <protection locked="0"/>
    </xf>
    <xf numFmtId="1" fontId="11" fillId="0" borderId="55" xfId="71" applyFont="1" applyFill="1" applyBorder="1">
      <alignment horizontal="center" vertical="center"/>
      <protection locked="0"/>
    </xf>
    <xf numFmtId="4" fontId="11" fillId="0" borderId="56" xfId="85" applyFont="1" applyFill="1" applyBorder="1">
      <alignment vertical="center" wrapText="1"/>
      <protection locked="0"/>
    </xf>
    <xf numFmtId="4" fontId="11" fillId="0" borderId="26" xfId="85" applyFont="1" applyFill="1" applyBorder="1">
      <alignment vertical="center" wrapText="1"/>
      <protection locked="0"/>
    </xf>
    <xf numFmtId="4" fontId="11" fillId="0" borderId="57" xfId="85" applyFont="1" applyFill="1" applyBorder="1">
      <alignment vertical="center" wrapText="1"/>
      <protection locked="0"/>
    </xf>
    <xf numFmtId="0" fontId="11" fillId="0" borderId="49" xfId="58" applyFont="1" applyFill="1" applyBorder="1" applyProtection="1">
      <alignment horizontal="center" vertical="center" wrapText="1"/>
      <protection locked="0"/>
    </xf>
    <xf numFmtId="0" fontId="11" fillId="0" borderId="23" xfId="58" applyFont="1" applyFill="1" applyBorder="1" applyProtection="1">
      <alignment horizontal="center" vertical="center" wrapText="1"/>
      <protection locked="0"/>
    </xf>
    <xf numFmtId="0" fontId="11" fillId="0" borderId="50" xfId="58" applyFont="1" applyFill="1" applyBorder="1" applyProtection="1">
      <alignment horizontal="center" vertical="center" wrapText="1"/>
      <protection locked="0"/>
    </xf>
    <xf numFmtId="0" fontId="11" fillId="0" borderId="36" xfId="58" applyFont="1" applyFill="1" applyBorder="1" applyProtection="1">
      <alignment horizontal="center" vertical="center" wrapText="1"/>
      <protection locked="0"/>
    </xf>
    <xf numFmtId="0" fontId="11" fillId="0" borderId="20" xfId="58" applyFont="1" applyFill="1" applyBorder="1" applyProtection="1">
      <alignment horizontal="center" vertical="center" wrapText="1"/>
      <protection locked="0"/>
    </xf>
    <xf numFmtId="0" fontId="11" fillId="0" borderId="37" xfId="58" applyFont="1" applyFill="1" applyBorder="1" applyProtection="1">
      <alignment horizontal="center" vertical="center" wrapText="1"/>
      <protection locked="0"/>
    </xf>
    <xf numFmtId="0" fontId="11" fillId="0" borderId="24" xfId="58" applyFont="1" applyFill="1" applyBorder="1" applyProtection="1">
      <alignment horizontal="center" vertical="center" wrapText="1"/>
      <protection locked="0"/>
    </xf>
    <xf numFmtId="0" fontId="11" fillId="0" borderId="44" xfId="58" applyFont="1" applyFill="1" applyBorder="1" applyProtection="1">
      <alignment horizontal="center" vertical="center" wrapText="1"/>
      <protection locked="0"/>
    </xf>
    <xf numFmtId="4" fontId="11" fillId="0" borderId="2" xfId="85" applyFont="1" applyFill="1" applyBorder="1">
      <alignment vertical="center" wrapText="1"/>
      <protection locked="0"/>
    </xf>
    <xf numFmtId="4" fontId="12" fillId="0" borderId="5" xfId="0" applyNumberFormat="1" applyFont="1" applyFill="1" applyBorder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vertical="center"/>
      <protection locked="0"/>
    </xf>
    <xf numFmtId="4" fontId="12" fillId="0" borderId="33" xfId="0" applyNumberFormat="1" applyFont="1" applyFill="1" applyBorder="1" applyAlignment="1" applyProtection="1">
      <alignment vertical="center"/>
      <protection locked="0"/>
    </xf>
    <xf numFmtId="4" fontId="11" fillId="0" borderId="5" xfId="54" applyFont="1" applyFill="1" applyBorder="1" applyAlignment="1" applyProtection="1">
      <alignment horizontal="right" vertical="center" wrapText="1"/>
      <protection/>
    </xf>
    <xf numFmtId="4" fontId="11" fillId="0" borderId="1" xfId="54" applyFont="1" applyFill="1" applyBorder="1" applyAlignment="1" applyProtection="1">
      <alignment horizontal="right" vertical="center" wrapText="1"/>
      <protection/>
    </xf>
    <xf numFmtId="4" fontId="11" fillId="0" borderId="33" xfId="54" applyFont="1" applyFill="1" applyBorder="1" applyAlignment="1" applyProtection="1">
      <alignment horizontal="right" vertical="center" wrapText="1"/>
      <protection/>
    </xf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" fontId="11" fillId="0" borderId="33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43" xfId="0" applyNumberFormat="1" applyFont="1" applyFill="1" applyBorder="1" applyAlignment="1">
      <alignment vertical="center"/>
    </xf>
    <xf numFmtId="0" fontId="12" fillId="0" borderId="5" xfId="86" applyFont="1" applyFill="1" applyBorder="1" applyAlignment="1">
      <alignment horizontal="left" vertical="center" wrapText="1" indent="1"/>
      <protection locked="0"/>
    </xf>
    <xf numFmtId="0" fontId="12" fillId="0" borderId="1" xfId="86" applyFont="1" applyFill="1" applyBorder="1" applyAlignment="1">
      <alignment horizontal="left" vertical="center" wrapText="1" indent="1"/>
      <protection locked="0"/>
    </xf>
    <xf numFmtId="0" fontId="12" fillId="0" borderId="33" xfId="86" applyFont="1" applyFill="1" applyBorder="1" applyAlignment="1">
      <alignment horizontal="left" vertical="center" wrapText="1" indent="1"/>
      <protection locked="0"/>
    </xf>
    <xf numFmtId="4" fontId="12" fillId="7" borderId="0" xfId="0" applyNumberFormat="1" applyFont="1" applyFill="1" applyBorder="1" applyAlignment="1">
      <alignment horizontal="right" vertical="center" wrapText="1"/>
    </xf>
    <xf numFmtId="4" fontId="12" fillId="7" borderId="34" xfId="0" applyNumberFormat="1" applyFont="1" applyFill="1" applyBorder="1" applyAlignment="1">
      <alignment vertical="center" wrapText="1"/>
    </xf>
    <xf numFmtId="4" fontId="12" fillId="7" borderId="18" xfId="0" applyNumberFormat="1" applyFont="1" applyFill="1" applyBorder="1" applyAlignment="1">
      <alignment vertical="center" wrapText="1"/>
    </xf>
    <xf numFmtId="4" fontId="12" fillId="7" borderId="35" xfId="0" applyNumberFormat="1" applyFont="1" applyFill="1" applyBorder="1" applyAlignment="1">
      <alignment vertical="center" wrapText="1"/>
    </xf>
    <xf numFmtId="4" fontId="12" fillId="7" borderId="36" xfId="0" applyNumberFormat="1" applyFont="1" applyFill="1" applyBorder="1" applyAlignment="1">
      <alignment vertical="center" wrapText="1"/>
    </xf>
    <xf numFmtId="4" fontId="12" fillId="7" borderId="37" xfId="0" applyNumberFormat="1" applyFont="1" applyFill="1" applyBorder="1" applyAlignment="1">
      <alignment vertical="center" wrapText="1"/>
    </xf>
    <xf numFmtId="4" fontId="12" fillId="7" borderId="2" xfId="0" applyNumberFormat="1" applyFont="1" applyFill="1" applyBorder="1" applyAlignment="1">
      <alignment vertical="center"/>
    </xf>
    <xf numFmtId="4" fontId="12" fillId="7" borderId="2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vertical="center"/>
    </xf>
    <xf numFmtId="4" fontId="11" fillId="0" borderId="5" xfId="55" applyFont="1" applyFill="1" applyBorder="1" applyAlignment="1">
      <alignment horizontal="right" vertical="center" wrapText="1"/>
      <protection/>
    </xf>
    <xf numFmtId="4" fontId="11" fillId="0" borderId="1" xfId="55" applyFont="1" applyFill="1" applyBorder="1" applyAlignment="1">
      <alignment horizontal="right" vertical="center" wrapText="1"/>
      <protection/>
    </xf>
    <xf numFmtId="4" fontId="11" fillId="0" borderId="33" xfId="55" applyFont="1" applyFill="1" applyBorder="1" applyAlignment="1">
      <alignment horizontal="right" vertical="center" wrapText="1"/>
      <protection/>
    </xf>
    <xf numFmtId="4" fontId="11" fillId="0" borderId="5" xfId="54" applyFont="1" applyFill="1" applyBorder="1" applyAlignment="1">
      <alignment horizontal="right" vertical="center" wrapText="1"/>
      <protection locked="0"/>
    </xf>
    <xf numFmtId="4" fontId="11" fillId="0" borderId="1" xfId="54" applyFont="1" applyFill="1" applyBorder="1" applyAlignment="1">
      <alignment horizontal="right" vertical="center" wrapText="1"/>
      <protection locked="0"/>
    </xf>
    <xf numFmtId="4" fontId="11" fillId="0" borderId="33" xfId="54" applyFont="1" applyFill="1" applyBorder="1" applyAlignment="1">
      <alignment horizontal="right" vertical="center" wrapText="1"/>
      <protection locked="0"/>
    </xf>
    <xf numFmtId="4" fontId="11" fillId="0" borderId="34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vertical="center" wrapText="1"/>
    </xf>
    <xf numFmtId="4" fontId="11" fillId="0" borderId="42" xfId="0" applyNumberFormat="1" applyFont="1" applyFill="1" applyBorder="1" applyAlignment="1">
      <alignment vertical="center" wrapText="1"/>
    </xf>
    <xf numFmtId="4" fontId="11" fillId="0" borderId="56" xfId="0" applyNumberFormat="1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vertical="center" wrapText="1"/>
    </xf>
    <xf numFmtId="4" fontId="11" fillId="0" borderId="27" xfId="0" applyNumberFormat="1" applyFont="1" applyFill="1" applyBorder="1" applyAlignment="1">
      <alignment vertical="center" wrapText="1"/>
    </xf>
    <xf numFmtId="4" fontId="12" fillId="7" borderId="2" xfId="0" applyNumberFormat="1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33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4" fontId="12" fillId="0" borderId="33" xfId="0" applyNumberFormat="1" applyFont="1" applyFill="1" applyBorder="1" applyAlignment="1" applyProtection="1">
      <alignment vertical="center" wrapText="1"/>
      <protection locked="0"/>
    </xf>
    <xf numFmtId="4" fontId="12" fillId="0" borderId="5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33" xfId="0" applyNumberFormat="1" applyFont="1" applyFill="1" applyBorder="1" applyAlignment="1">
      <alignment vertical="center"/>
    </xf>
    <xf numFmtId="4" fontId="12" fillId="0" borderId="5" xfId="55" applyFont="1" applyFill="1" applyBorder="1" applyAlignment="1" applyProtection="1">
      <alignment horizontal="right" vertical="center" wrapText="1"/>
      <protection locked="0"/>
    </xf>
    <xf numFmtId="4" fontId="12" fillId="0" borderId="1" xfId="55" applyFont="1" applyFill="1" applyBorder="1" applyAlignment="1" applyProtection="1">
      <alignment horizontal="right" vertical="center" wrapText="1"/>
      <protection locked="0"/>
    </xf>
    <xf numFmtId="4" fontId="12" fillId="0" borderId="33" xfId="55" applyFont="1" applyFill="1" applyBorder="1" applyAlignment="1" applyProtection="1">
      <alignment horizontal="right" vertical="center" wrapText="1"/>
      <protection locked="0"/>
    </xf>
    <xf numFmtId="4" fontId="12" fillId="0" borderId="5" xfId="56" applyFont="1" applyFill="1" applyBorder="1" applyAlignment="1" applyProtection="1">
      <alignment horizontal="right" vertical="center" wrapText="1"/>
      <protection/>
    </xf>
    <xf numFmtId="4" fontId="12" fillId="0" borderId="1" xfId="56" applyFont="1" applyFill="1" applyBorder="1" applyAlignment="1" applyProtection="1">
      <alignment horizontal="right" vertical="center" wrapText="1"/>
      <protection/>
    </xf>
    <xf numFmtId="4" fontId="12" fillId="0" borderId="33" xfId="56" applyFont="1" applyFill="1" applyBorder="1" applyAlignment="1" applyProtection="1">
      <alignment horizontal="right" vertical="center" wrapText="1"/>
      <protection/>
    </xf>
    <xf numFmtId="4" fontId="11" fillId="0" borderId="5" xfId="55" applyFont="1" applyFill="1" applyBorder="1" applyAlignment="1" applyProtection="1">
      <alignment horizontal="right" vertical="center" wrapText="1"/>
      <protection/>
    </xf>
    <xf numFmtId="4" fontId="11" fillId="0" borderId="1" xfId="55" applyFont="1" applyFill="1" applyBorder="1" applyAlignment="1" applyProtection="1">
      <alignment horizontal="right" vertical="center" wrapText="1"/>
      <protection/>
    </xf>
    <xf numFmtId="4" fontId="11" fillId="0" borderId="33" xfId="55" applyFont="1" applyFill="1" applyBorder="1" applyAlignment="1" applyProtection="1">
      <alignment horizontal="right" vertical="center" wrapText="1"/>
      <protection/>
    </xf>
    <xf numFmtId="4" fontId="11" fillId="7" borderId="2" xfId="0" applyNumberFormat="1" applyFont="1" applyFill="1" applyBorder="1" applyAlignment="1">
      <alignment vertical="center" wrapText="1"/>
    </xf>
    <xf numFmtId="4" fontId="11" fillId="7" borderId="2" xfId="0" applyNumberFormat="1" applyFont="1" applyFill="1" applyBorder="1" applyAlignment="1" applyProtection="1">
      <alignment vertical="center" wrapText="1"/>
      <protection locked="0"/>
    </xf>
    <xf numFmtId="4" fontId="11" fillId="0" borderId="2" xfId="54" applyFont="1" applyFill="1" applyBorder="1" applyAlignment="1" applyProtection="1">
      <alignment horizontal="right" vertical="center" wrapText="1"/>
      <protection/>
    </xf>
    <xf numFmtId="4" fontId="11" fillId="0" borderId="33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33" xfId="0" applyNumberFormat="1" applyFont="1" applyFill="1" applyBorder="1" applyAlignment="1">
      <alignment vertical="center" wrapText="1"/>
    </xf>
    <xf numFmtId="4" fontId="12" fillId="0" borderId="5" xfId="54" applyFont="1" applyFill="1" applyBorder="1" applyAlignment="1" applyProtection="1">
      <alignment horizontal="right" vertical="center" wrapText="1"/>
      <protection locked="0"/>
    </xf>
    <xf numFmtId="4" fontId="12" fillId="0" borderId="1" xfId="54" applyFont="1" applyFill="1" applyBorder="1" applyAlignment="1" applyProtection="1">
      <alignment horizontal="right" vertical="center" wrapText="1"/>
      <protection locked="0"/>
    </xf>
    <xf numFmtId="4" fontId="12" fillId="0" borderId="33" xfId="54" applyFont="1" applyFill="1" applyBorder="1" applyAlignment="1" applyProtection="1">
      <alignment horizontal="right" vertical="center" wrapText="1"/>
      <protection locked="0"/>
    </xf>
    <xf numFmtId="4" fontId="12" fillId="0" borderId="5" xfId="0" applyNumberFormat="1" applyFont="1" applyFill="1" applyBorder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vertical="center"/>
      <protection locked="0"/>
    </xf>
    <xf numFmtId="4" fontId="12" fillId="0" borderId="33" xfId="0" applyNumberFormat="1" applyFont="1" applyFill="1" applyBorder="1" applyAlignment="1" applyProtection="1">
      <alignment vertical="center"/>
      <protection locked="0"/>
    </xf>
    <xf numFmtId="4" fontId="11" fillId="0" borderId="43" xfId="54" applyFont="1" applyFill="1" applyBorder="1" applyAlignment="1">
      <alignment horizontal="right" vertical="center" wrapText="1"/>
      <protection locked="0"/>
    </xf>
    <xf numFmtId="4" fontId="11" fillId="0" borderId="43" xfId="54" applyFont="1" applyFill="1" applyBorder="1" applyAlignment="1" applyProtection="1">
      <alignment horizontal="right" vertical="center" wrapText="1"/>
      <protection/>
    </xf>
    <xf numFmtId="4" fontId="12" fillId="0" borderId="5" xfId="0" applyNumberFormat="1" applyFont="1" applyFill="1" applyBorder="1" applyAlignment="1" applyProtection="1">
      <alignment vertical="center" wrapText="1"/>
      <protection/>
    </xf>
    <xf numFmtId="4" fontId="12" fillId="0" borderId="1" xfId="0" applyNumberFormat="1" applyFont="1" applyFill="1" applyBorder="1" applyAlignment="1" applyProtection="1">
      <alignment vertical="center" wrapText="1"/>
      <protection/>
    </xf>
    <xf numFmtId="4" fontId="12" fillId="0" borderId="33" xfId="0" applyNumberFormat="1" applyFont="1" applyFill="1" applyBorder="1" applyAlignment="1" applyProtection="1">
      <alignment vertical="center" wrapText="1"/>
      <protection/>
    </xf>
    <xf numFmtId="4" fontId="12" fillId="0" borderId="43" xfId="56" applyFont="1" applyFill="1" applyBorder="1" applyAlignment="1" applyProtection="1">
      <alignment horizontal="right" vertical="center" wrapText="1"/>
      <protection/>
    </xf>
    <xf numFmtId="4" fontId="11" fillId="0" borderId="43" xfId="55" applyFont="1" applyFill="1" applyBorder="1" applyAlignment="1" applyProtection="1">
      <alignment horizontal="right" vertical="center" wrapText="1"/>
      <protection/>
    </xf>
    <xf numFmtId="4" fontId="12" fillId="0" borderId="43" xfId="0" applyNumberFormat="1" applyFont="1" applyFill="1" applyBorder="1" applyAlignment="1">
      <alignment vertical="center"/>
    </xf>
    <xf numFmtId="4" fontId="12" fillId="0" borderId="43" xfId="55" applyFont="1" applyFill="1" applyBorder="1" applyAlignment="1" applyProtection="1">
      <alignment horizontal="right" vertical="center" wrapText="1"/>
      <protection locked="0"/>
    </xf>
    <xf numFmtId="4" fontId="12" fillId="0" borderId="43" xfId="54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>
      <alignment vertical="center"/>
    </xf>
    <xf numFmtId="4" fontId="11" fillId="0" borderId="43" xfId="55" applyFont="1" applyFill="1" applyBorder="1" applyAlignment="1">
      <alignment horizontal="right" vertical="center" wrapText="1"/>
      <protection/>
    </xf>
    <xf numFmtId="4" fontId="12" fillId="0" borderId="43" xfId="0" applyNumberFormat="1" applyFont="1" applyFill="1" applyBorder="1" applyAlignment="1" applyProtection="1">
      <alignment vertical="center"/>
      <protection locked="0"/>
    </xf>
    <xf numFmtId="4" fontId="11" fillId="0" borderId="43" xfId="0" applyNumberFormat="1" applyFont="1" applyFill="1" applyBorder="1" applyAlignment="1" applyProtection="1">
      <alignment vertical="center" wrapText="1"/>
      <protection locked="0"/>
    </xf>
    <xf numFmtId="4" fontId="12" fillId="0" borderId="43" xfId="0" applyNumberFormat="1" applyFont="1" applyFill="1" applyBorder="1" applyAlignment="1" applyProtection="1">
      <alignment vertical="center" wrapText="1"/>
      <protection/>
    </xf>
    <xf numFmtId="4" fontId="12" fillId="0" borderId="43" xfId="0" applyNumberFormat="1" applyFont="1" applyFill="1" applyBorder="1" applyAlignment="1">
      <alignment vertical="center" wrapText="1"/>
    </xf>
    <xf numFmtId="4" fontId="12" fillId="0" borderId="43" xfId="0" applyNumberFormat="1" applyFont="1" applyFill="1" applyBorder="1" applyAlignment="1" applyProtection="1">
      <alignment vertical="center"/>
      <protection locked="0"/>
    </xf>
    <xf numFmtId="4" fontId="12" fillId="0" borderId="43" xfId="0" applyNumberFormat="1" applyFont="1" applyFill="1" applyBorder="1" applyAlignment="1" applyProtection="1">
      <alignment vertical="center" wrapText="1"/>
      <protection locked="0"/>
    </xf>
    <xf numFmtId="4" fontId="11" fillId="0" borderId="43" xfId="0" applyNumberFormat="1" applyFont="1" applyFill="1" applyBorder="1" applyAlignment="1">
      <alignment vertical="center" wrapText="1"/>
    </xf>
    <xf numFmtId="4" fontId="11" fillId="7" borderId="5" xfId="0" applyNumberFormat="1" applyFont="1" applyFill="1" applyBorder="1" applyAlignment="1">
      <alignment horizontal="right"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4" fontId="11" fillId="7" borderId="33" xfId="0" applyNumberFormat="1" applyFont="1" applyFill="1" applyBorder="1" applyAlignment="1">
      <alignment horizontal="right" vertical="center" wrapText="1"/>
    </xf>
    <xf numFmtId="0" fontId="12" fillId="7" borderId="34" xfId="86" applyFont="1" applyFill="1" applyBorder="1">
      <alignment vertical="center" wrapText="1"/>
      <protection locked="0"/>
    </xf>
    <xf numFmtId="0" fontId="12" fillId="7" borderId="18" xfId="86" applyFont="1" applyFill="1" applyBorder="1">
      <alignment vertical="center" wrapText="1"/>
      <protection locked="0"/>
    </xf>
    <xf numFmtId="0" fontId="12" fillId="7" borderId="35" xfId="86" applyFont="1" applyFill="1" applyBorder="1">
      <alignment vertical="center" wrapText="1"/>
      <protection locked="0"/>
    </xf>
    <xf numFmtId="0" fontId="12" fillId="7" borderId="36" xfId="86" applyFont="1" applyFill="1" applyBorder="1">
      <alignment vertical="center" wrapText="1"/>
      <protection locked="0"/>
    </xf>
    <xf numFmtId="0" fontId="12" fillId="7" borderId="20" xfId="86" applyFont="1" applyFill="1" applyBorder="1">
      <alignment vertical="center" wrapText="1"/>
      <protection locked="0"/>
    </xf>
    <xf numFmtId="0" fontId="12" fillId="7" borderId="37" xfId="86" applyFont="1" applyFill="1" applyBorder="1">
      <alignment vertical="center" wrapText="1"/>
      <protection locked="0"/>
    </xf>
    <xf numFmtId="4" fontId="11" fillId="0" borderId="35" xfId="0" applyNumberFormat="1" applyFont="1" applyFill="1" applyBorder="1" applyAlignment="1">
      <alignment vertical="center" wrapText="1"/>
    </xf>
    <xf numFmtId="4" fontId="11" fillId="0" borderId="57" xfId="0" applyNumberFormat="1" applyFont="1" applyFill="1" applyBorder="1" applyAlignment="1">
      <alignment vertical="center" wrapText="1"/>
    </xf>
    <xf numFmtId="4" fontId="11" fillId="0" borderId="54" xfId="54" applyFont="1" applyFill="1" applyBorder="1" applyAlignment="1" applyProtection="1">
      <alignment horizontal="right" vertical="center" wrapText="1"/>
      <protection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ld11" xfId="39"/>
    <cellStyle name="Bold12" xfId="40"/>
    <cellStyle name="Bold14" xfId="41"/>
    <cellStyle name="bolditalic11" xfId="42"/>
    <cellStyle name="bolditalic12" xfId="43"/>
    <cellStyle name="Dane wejściowe" xfId="44"/>
    <cellStyle name="Dane wyjściowe" xfId="45"/>
    <cellStyle name="Dobre" xfId="46"/>
    <cellStyle name="drukbold" xfId="47"/>
    <cellStyle name="Comma" xfId="48"/>
    <cellStyle name="Comma [0]" xfId="49"/>
    <cellStyle name="EDIT" xfId="50"/>
    <cellStyle name="Hyperlink" xfId="51"/>
    <cellStyle name="Komórka połączona" xfId="52"/>
    <cellStyle name="Komórka zaznaczona" xfId="53"/>
    <cellStyle name="kwota" xfId="54"/>
    <cellStyle name="kwotabold" xfId="55"/>
    <cellStyle name="kwotaboldziel" xfId="56"/>
    <cellStyle name="kwotawynik" xfId="57"/>
    <cellStyle name="nag10" xfId="58"/>
    <cellStyle name="Nagłówek 1" xfId="59"/>
    <cellStyle name="Nagłówek 2" xfId="60"/>
    <cellStyle name="Nagłówek 3" xfId="61"/>
    <cellStyle name="Nagłówek 4" xfId="62"/>
    <cellStyle name="Neutralne" xfId="63"/>
    <cellStyle name="Normalny2" xfId="64"/>
    <cellStyle name="normalnybold" xfId="65"/>
    <cellStyle name="Normalnyśrodek" xfId="66"/>
    <cellStyle name="nota" xfId="67"/>
    <cellStyle name="Obliczenia" xfId="68"/>
    <cellStyle name="Followed Hyperlink" xfId="69"/>
    <cellStyle name="pozycja" xfId="70"/>
    <cellStyle name="pozycjabold" xfId="71"/>
    <cellStyle name="Procent" xfId="72"/>
    <cellStyle name="procentboldszary" xfId="73"/>
    <cellStyle name="Percent" xfId="74"/>
    <cellStyle name="razembold" xfId="75"/>
    <cellStyle name="razemszary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yscz_gora" xfId="84"/>
    <cellStyle name="Wyszczegolnbold" xfId="85"/>
    <cellStyle name="Wyszczegolnienie" xfId="86"/>
    <cellStyle name="Złe" xfId="87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0</xdr:rowOff>
    </xdr:from>
    <xdr:to>
      <xdr:col>31</xdr:col>
      <xdr:colOff>285750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66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0</xdr:rowOff>
    </xdr:from>
    <xdr:to>
      <xdr:col>31</xdr:col>
      <xdr:colOff>276225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76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0</xdr:rowOff>
    </xdr:from>
    <xdr:to>
      <xdr:col>31</xdr:col>
      <xdr:colOff>238125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0"/>
          <a:ext cx="66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9525</xdr:rowOff>
    </xdr:from>
    <xdr:to>
      <xdr:col>31</xdr:col>
      <xdr:colOff>238125</xdr:colOff>
      <xdr:row>6</xdr:row>
      <xdr:rowOff>19050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9525"/>
          <a:ext cx="666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9525</xdr:rowOff>
    </xdr:from>
    <xdr:to>
      <xdr:col>31</xdr:col>
      <xdr:colOff>276225</xdr:colOff>
      <xdr:row>6</xdr:row>
      <xdr:rowOff>19050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9525"/>
          <a:ext cx="676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%20-%20Magdalena.&#321;uczy&#324;ska\Dokumenty\SENAT\Senaty%202010\28.06.2010\Sprawozdanie_finansowe_2009_M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 firmie"/>
      <sheetName val="Instrukcja"/>
      <sheetName val="Parametry"/>
      <sheetName val="Bilans_AKTYWA"/>
      <sheetName val="Bilans_PASYWA"/>
      <sheetName val="Rachunek_ZiS_porównawczy"/>
      <sheetName val="Rachunek_ZiS_kalkulacyjny"/>
      <sheetName val="Rachunek_przepływów_pieniężnych"/>
      <sheetName val="Zestawienie_zmian_w_kapitale"/>
      <sheetName val="WNiP"/>
      <sheetName val="WNiP_UM"/>
      <sheetName val="ŚR_TRW"/>
      <sheetName val="ŚR_TRW_UM"/>
      <sheetName val="ŚR_TRW_w bud"/>
      <sheetName val="Zaliczki_na_ŚR_TRW_w_bud"/>
      <sheetName val="Grunty"/>
      <sheetName val="Struktura_ŚR_TRW"/>
      <sheetName val="Zob_wobec_budżetu"/>
      <sheetName val="Inwest_długot"/>
      <sheetName val="Aktywa_długot_J_Pow"/>
      <sheetName val="Aktywa_długot_J_Poz"/>
      <sheetName val="Zapasy"/>
      <sheetName val="Należności"/>
      <sheetName val="Odpisy_aktual_nalez_j_pow"/>
      <sheetName val="Odpisy_aktual_nalez_j_poz"/>
      <sheetName val="Inwest_krótk"/>
      <sheetName val="Kapitaly"/>
      <sheetName val="Struktura_własności"/>
      <sheetName val="Podział_wyniku"/>
      <sheetName val="Zobow_długot"/>
      <sheetName val="Rezerwy"/>
      <sheetName val="Zobow_krótk"/>
      <sheetName val="RMC_Długot"/>
      <sheetName val="RMC_Krótk"/>
      <sheetName val="RMP"/>
      <sheetName val="Bierne_RMK"/>
      <sheetName val="Zobow_majątkowe"/>
      <sheetName val="Rozrachunki_warunkowe"/>
      <sheetName val="Przychody"/>
      <sheetName val="Koszty_rodzajowe"/>
      <sheetName val="Koszty_ukł_funkcj"/>
      <sheetName val="Poz_przych_oper"/>
      <sheetName val="Poz_koszty_oper"/>
      <sheetName val="Przych_fin"/>
      <sheetName val="Koszty_fin"/>
      <sheetName val="Inf_o_dział_zaniechanej"/>
      <sheetName val="Koszt_wytw_ŚR_TRW_w_bud"/>
      <sheetName val="Nakłady_na_N_A_T"/>
      <sheetName val="Zyski_straty_nadzw"/>
      <sheetName val="CIT"/>
      <sheetName val="PIT"/>
      <sheetName val="Pod_odroczony"/>
      <sheetName val="Trasnakcje_nierynkowe"/>
      <sheetName val="Zatrudnienie"/>
      <sheetName val="Pożyczki_org_zarząd"/>
      <sheetName val="Wynagrodzenie_org_zarząd"/>
      <sheetName val="Wynagrodzenie_audytora"/>
      <sheetName val="Transakcje_z_jed_pow"/>
      <sheetName val="Jednostki_pow"/>
      <sheetName val="Objaśnienie_do_przepływów"/>
      <sheetName val="Info_opisowe"/>
      <sheetName val="Wydruk_sprawozdania"/>
      <sheetName val="Wydruk_noty"/>
      <sheetName val="Wydruk_objas_przepl"/>
      <sheetName val="Wydruk_info_opisowe"/>
      <sheetName val="Ostatnia_str"/>
    </sheetNames>
    <sheetDataSet>
      <sheetData sheetId="2">
        <row r="3">
          <cell r="C3" t="str">
            <v>UNIWERSYTET EKONOMICZNY W KRAKOWIE</v>
          </cell>
          <cell r="G3" t="str">
            <v>Stan na dzień 31.12.2009</v>
          </cell>
        </row>
        <row r="5">
          <cell r="C5" t="str">
            <v>Sprawozdanie finansowe za rok 2009</v>
          </cell>
          <cell r="G5" t="str">
            <v>Stan na dzień 31.12.2008</v>
          </cell>
        </row>
        <row r="7">
          <cell r="G7" t="str">
            <v>01.01-31.12.2009</v>
          </cell>
        </row>
        <row r="9">
          <cell r="G9" t="str">
            <v>01.01-31.12.2008</v>
          </cell>
        </row>
      </sheetData>
      <sheetData sheetId="3">
        <row r="1">
          <cell r="A1" t="str">
            <v>UNIWERSYTET EKONOMICZNY W KRAKOWIE</v>
          </cell>
        </row>
        <row r="2">
          <cell r="A2" t="str">
            <v>Sprawozdanie finansowe za rok 2009</v>
          </cell>
        </row>
        <row r="99">
          <cell r="S99">
            <v>41751187.26</v>
          </cell>
          <cell r="X99">
            <v>44981634.91</v>
          </cell>
        </row>
        <row r="105">
          <cell r="S105">
            <v>159735538.39</v>
          </cell>
          <cell r="X105">
            <v>155207240.75</v>
          </cell>
        </row>
      </sheetData>
      <sheetData sheetId="4">
        <row r="9">
          <cell r="S9">
            <v>117930091.43</v>
          </cell>
          <cell r="X9">
            <v>117135357.74</v>
          </cell>
        </row>
        <row r="17">
          <cell r="S17">
            <v>1531706.4800000098</v>
          </cell>
          <cell r="X17">
            <v>13219701.239999995</v>
          </cell>
        </row>
      </sheetData>
      <sheetData sheetId="5">
        <row r="58">
          <cell r="S58">
            <v>1531706.4800000098</v>
          </cell>
          <cell r="X58">
            <v>13219701.239999995</v>
          </cell>
        </row>
      </sheetData>
      <sheetData sheetId="6">
        <row r="53">
          <cell r="S53">
            <v>134381851.7</v>
          </cell>
          <cell r="X53">
            <v>138273741.15</v>
          </cell>
        </row>
      </sheetData>
      <sheetData sheetId="8">
        <row r="24">
          <cell r="S24">
            <v>116398384.95</v>
          </cell>
          <cell r="X24">
            <v>113411042.5</v>
          </cell>
        </row>
        <row r="31">
          <cell r="S31">
            <v>0</v>
          </cell>
          <cell r="X31">
            <v>0</v>
          </cell>
        </row>
        <row r="35">
          <cell r="S35">
            <v>0</v>
          </cell>
          <cell r="X35">
            <v>0</v>
          </cell>
        </row>
        <row r="47">
          <cell r="S47">
            <v>0</v>
          </cell>
          <cell r="X47">
            <v>0</v>
          </cell>
        </row>
        <row r="55">
          <cell r="S55">
            <v>0</v>
          </cell>
          <cell r="X55">
            <v>0</v>
          </cell>
        </row>
        <row r="76">
          <cell r="S76">
            <v>0</v>
          </cell>
          <cell r="X76">
            <v>0</v>
          </cell>
        </row>
        <row r="103">
          <cell r="S103">
            <v>0</v>
          </cell>
          <cell r="X103">
            <v>-9495386</v>
          </cell>
        </row>
        <row r="104">
          <cell r="S104">
            <v>1531706.4800000098</v>
          </cell>
          <cell r="X104">
            <v>13219701.239999995</v>
          </cell>
        </row>
      </sheetData>
      <sheetData sheetId="9">
        <row r="11">
          <cell r="S11">
            <v>42700</v>
          </cell>
        </row>
        <row r="28">
          <cell r="I28">
            <v>0</v>
          </cell>
          <cell r="N28">
            <v>0</v>
          </cell>
          <cell r="S28">
            <v>118825.83</v>
          </cell>
          <cell r="X28">
            <v>0</v>
          </cell>
          <cell r="AC28">
            <v>0</v>
          </cell>
          <cell r="AH28">
            <v>0</v>
          </cell>
        </row>
      </sheetData>
      <sheetData sheetId="10">
        <row r="23">
          <cell r="L23">
            <v>0</v>
          </cell>
          <cell r="Q23">
            <v>0</v>
          </cell>
          <cell r="V23">
            <v>39166.44</v>
          </cell>
          <cell r="Z23">
            <v>0</v>
          </cell>
          <cell r="AD23">
            <v>0</v>
          </cell>
          <cell r="AH23">
            <v>0</v>
          </cell>
        </row>
      </sheetData>
      <sheetData sheetId="12">
        <row r="32">
          <cell r="N32">
            <v>10690763</v>
          </cell>
          <cell r="S32">
            <v>86113135.52</v>
          </cell>
          <cell r="X32">
            <v>4030155.120000001</v>
          </cell>
          <cell r="AC32">
            <v>425196.33</v>
          </cell>
          <cell r="AH32">
            <v>1384039.2799999975</v>
          </cell>
        </row>
        <row r="33">
          <cell r="N33">
            <v>12716247.850000001</v>
          </cell>
          <cell r="S33">
            <v>90264189.36999999</v>
          </cell>
          <cell r="X33">
            <v>4149276.589999996</v>
          </cell>
          <cell r="AC33">
            <v>444845.53</v>
          </cell>
          <cell r="AH33">
            <v>1224052.0699999966</v>
          </cell>
        </row>
      </sheetData>
      <sheetData sheetId="13">
        <row r="8">
          <cell r="AM8">
            <v>1835565.35</v>
          </cell>
        </row>
        <row r="20">
          <cell r="AM20">
            <v>372974.6400000006</v>
          </cell>
        </row>
      </sheetData>
      <sheetData sheetId="14">
        <row r="12">
          <cell r="Z12">
            <v>0</v>
          </cell>
          <cell r="AI12">
            <v>0</v>
          </cell>
        </row>
      </sheetData>
      <sheetData sheetId="18">
        <row r="24">
          <cell r="AH24">
            <v>0</v>
          </cell>
        </row>
        <row r="25">
          <cell r="S25">
            <v>0</v>
          </cell>
          <cell r="X25">
            <v>0</v>
          </cell>
        </row>
        <row r="26">
          <cell r="S26">
            <v>0</v>
          </cell>
          <cell r="X26">
            <v>0</v>
          </cell>
          <cell r="AH26">
            <v>0</v>
          </cell>
        </row>
      </sheetData>
      <sheetData sheetId="19">
        <row r="25">
          <cell r="S25">
            <v>0</v>
          </cell>
          <cell r="X25">
            <v>0</v>
          </cell>
          <cell r="AC25">
            <v>0</v>
          </cell>
          <cell r="AH25">
            <v>0</v>
          </cell>
        </row>
        <row r="26">
          <cell r="S26">
            <v>0</v>
          </cell>
          <cell r="X26">
            <v>0</v>
          </cell>
          <cell r="AC26">
            <v>0</v>
          </cell>
          <cell r="AH26">
            <v>0</v>
          </cell>
        </row>
      </sheetData>
      <sheetData sheetId="20">
        <row r="24">
          <cell r="S24">
            <v>0</v>
          </cell>
          <cell r="X24">
            <v>0</v>
          </cell>
          <cell r="AC24">
            <v>0</v>
          </cell>
          <cell r="AH24">
            <v>0</v>
          </cell>
        </row>
        <row r="25">
          <cell r="S25">
            <v>0</v>
          </cell>
          <cell r="X25">
            <v>0</v>
          </cell>
          <cell r="AC25">
            <v>0</v>
          </cell>
          <cell r="AH25">
            <v>0</v>
          </cell>
        </row>
      </sheetData>
      <sheetData sheetId="21">
        <row r="12">
          <cell r="AB12">
            <v>179610.62</v>
          </cell>
          <cell r="AN12">
            <v>229601.7</v>
          </cell>
        </row>
        <row r="15">
          <cell r="AB15">
            <v>0</v>
          </cell>
          <cell r="AN15">
            <v>0</v>
          </cell>
        </row>
        <row r="16">
          <cell r="AB16">
            <v>837764.7599999999</v>
          </cell>
          <cell r="AN16">
            <v>750157.65</v>
          </cell>
        </row>
        <row r="17">
          <cell r="AB17">
            <v>44691.86</v>
          </cell>
          <cell r="AN17">
            <v>0</v>
          </cell>
        </row>
        <row r="18">
          <cell r="AB18">
            <v>0</v>
          </cell>
          <cell r="AN18">
            <v>0</v>
          </cell>
        </row>
      </sheetData>
      <sheetData sheetId="22">
        <row r="11">
          <cell r="X11">
            <v>0</v>
          </cell>
          <cell r="AM11">
            <v>0</v>
          </cell>
        </row>
        <row r="12">
          <cell r="X12">
            <v>0</v>
          </cell>
          <cell r="AM12">
            <v>0</v>
          </cell>
        </row>
        <row r="16">
          <cell r="X16">
            <v>0</v>
          </cell>
          <cell r="AM16">
            <v>0</v>
          </cell>
        </row>
        <row r="17">
          <cell r="X17">
            <v>0</v>
          </cell>
          <cell r="AM17">
            <v>0</v>
          </cell>
        </row>
        <row r="18">
          <cell r="X18">
            <v>0</v>
          </cell>
          <cell r="AM18">
            <v>0</v>
          </cell>
        </row>
        <row r="21">
          <cell r="X21">
            <v>1344580.4</v>
          </cell>
          <cell r="AM21">
            <v>1595945.92</v>
          </cell>
        </row>
        <row r="22">
          <cell r="X22">
            <v>0</v>
          </cell>
          <cell r="AM22">
            <v>0</v>
          </cell>
        </row>
        <row r="23">
          <cell r="X23">
            <v>8697.3</v>
          </cell>
          <cell r="AM23">
            <v>21017.62</v>
          </cell>
        </row>
        <row r="25">
          <cell r="X25">
            <v>2102030.43</v>
          </cell>
          <cell r="AM25">
            <v>1746494.43</v>
          </cell>
        </row>
        <row r="26">
          <cell r="X26">
            <v>0</v>
          </cell>
          <cell r="AM26">
            <v>0</v>
          </cell>
        </row>
      </sheetData>
      <sheetData sheetId="25">
        <row r="14">
          <cell r="X14">
            <v>0</v>
          </cell>
          <cell r="AM14">
            <v>0</v>
          </cell>
        </row>
        <row r="15">
          <cell r="X15">
            <v>0</v>
          </cell>
          <cell r="AM15">
            <v>0</v>
          </cell>
        </row>
        <row r="16">
          <cell r="X16">
            <v>0</v>
          </cell>
          <cell r="AM16">
            <v>0</v>
          </cell>
        </row>
        <row r="17">
          <cell r="X17">
            <v>0</v>
          </cell>
          <cell r="AM17">
            <v>0</v>
          </cell>
        </row>
        <row r="19">
          <cell r="X19">
            <v>0</v>
          </cell>
          <cell r="AM19">
            <v>0</v>
          </cell>
        </row>
        <row r="20">
          <cell r="X20">
            <v>0</v>
          </cell>
          <cell r="AM20">
            <v>0</v>
          </cell>
        </row>
        <row r="21">
          <cell r="X21">
            <v>0</v>
          </cell>
          <cell r="AM21">
            <v>0</v>
          </cell>
        </row>
        <row r="22">
          <cell r="X22">
            <v>3378426.52</v>
          </cell>
          <cell r="AM22">
            <v>561533.05</v>
          </cell>
        </row>
        <row r="24">
          <cell r="X24">
            <v>8819474.2</v>
          </cell>
          <cell r="AM24">
            <v>6919462.5</v>
          </cell>
        </row>
        <row r="25">
          <cell r="X25">
            <v>32931713.06</v>
          </cell>
          <cell r="AM25">
            <v>38062172.41</v>
          </cell>
        </row>
        <row r="26">
          <cell r="X26">
            <v>0</v>
          </cell>
          <cell r="AM26">
            <v>0</v>
          </cell>
        </row>
        <row r="27">
          <cell r="X27">
            <v>0</v>
          </cell>
          <cell r="AM27">
            <v>0</v>
          </cell>
        </row>
      </sheetData>
      <sheetData sheetId="26">
        <row r="20">
          <cell r="AM20">
            <v>0</v>
          </cell>
        </row>
        <row r="31">
          <cell r="AM31">
            <v>0</v>
          </cell>
        </row>
        <row r="40">
          <cell r="AM40">
            <v>0</v>
          </cell>
        </row>
      </sheetData>
      <sheetData sheetId="29">
        <row r="13">
          <cell r="N13">
            <v>0</v>
          </cell>
          <cell r="S13">
            <v>0</v>
          </cell>
          <cell r="X13">
            <v>0</v>
          </cell>
          <cell r="AC13">
            <v>0</v>
          </cell>
          <cell r="AH13">
            <v>0</v>
          </cell>
        </row>
      </sheetData>
      <sheetData sheetId="30">
        <row r="11">
          <cell r="S11">
            <v>9066746</v>
          </cell>
          <cell r="X11">
            <v>3423903</v>
          </cell>
          <cell r="AH11">
            <v>4707839.32</v>
          </cell>
        </row>
        <row r="23">
          <cell r="N23">
            <v>0</v>
          </cell>
          <cell r="S23">
            <v>9020844</v>
          </cell>
          <cell r="X23">
            <v>3573813</v>
          </cell>
          <cell r="AC23">
            <v>0</v>
          </cell>
          <cell r="AH23">
            <v>5285432.48</v>
          </cell>
        </row>
      </sheetData>
      <sheetData sheetId="31"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3">
          <cell r="L23">
            <v>1690473.32</v>
          </cell>
          <cell r="P23">
            <v>2179328.1</v>
          </cell>
        </row>
        <row r="24">
          <cell r="L24">
            <v>19586.16</v>
          </cell>
          <cell r="P24">
            <v>4000.38</v>
          </cell>
        </row>
        <row r="25">
          <cell r="P25">
            <v>0</v>
          </cell>
        </row>
        <row r="26">
          <cell r="P26">
            <v>0</v>
          </cell>
        </row>
        <row r="27">
          <cell r="L27">
            <v>2609934.58</v>
          </cell>
          <cell r="P27">
            <v>2929068.45</v>
          </cell>
        </row>
        <row r="29">
          <cell r="L29">
            <v>62520.8</v>
          </cell>
          <cell r="P29">
            <v>38704.53</v>
          </cell>
        </row>
        <row r="30">
          <cell r="L30">
            <v>1096870.3900000001</v>
          </cell>
          <cell r="P30">
            <v>1209305.24</v>
          </cell>
        </row>
        <row r="31">
          <cell r="L31">
            <v>4782344.94</v>
          </cell>
          <cell r="P31">
            <v>5642402.26</v>
          </cell>
        </row>
      </sheetData>
      <sheetData sheetId="32">
        <row r="10">
          <cell r="AH10">
            <v>0</v>
          </cell>
          <cell r="AM10">
            <v>0</v>
          </cell>
        </row>
      </sheetData>
      <sheetData sheetId="33">
        <row r="23">
          <cell r="AH23">
            <v>837303.8</v>
          </cell>
          <cell r="AM23">
            <v>799300.87</v>
          </cell>
        </row>
      </sheetData>
      <sheetData sheetId="34">
        <row r="12">
          <cell r="AC12">
            <v>0</v>
          </cell>
          <cell r="AM12">
            <v>0</v>
          </cell>
        </row>
        <row r="18">
          <cell r="AC18">
            <v>11922548.52</v>
          </cell>
          <cell r="AM18">
            <v>10611664.5</v>
          </cell>
        </row>
      </sheetData>
      <sheetData sheetId="38">
        <row r="9">
          <cell r="X9">
            <v>0</v>
          </cell>
          <cell r="AM9">
            <v>0</v>
          </cell>
        </row>
        <row r="15">
          <cell r="X15">
            <v>27536.66</v>
          </cell>
          <cell r="AM15">
            <v>5652.36</v>
          </cell>
        </row>
        <row r="22">
          <cell r="X22">
            <v>131461460.60000001</v>
          </cell>
          <cell r="AM22">
            <v>124801838.46000001</v>
          </cell>
        </row>
      </sheetData>
      <sheetData sheetId="39">
        <row r="10">
          <cell r="AC10">
            <v>3733088.1</v>
          </cell>
          <cell r="AM10">
            <v>3019696.73</v>
          </cell>
        </row>
        <row r="11">
          <cell r="AC11">
            <v>7804325.16</v>
          </cell>
          <cell r="AM11">
            <v>7196710.34</v>
          </cell>
        </row>
        <row r="12">
          <cell r="AC12">
            <v>11764189.61</v>
          </cell>
          <cell r="AM12">
            <v>11578809.899999999</v>
          </cell>
        </row>
        <row r="17">
          <cell r="AC17">
            <v>170948.91</v>
          </cell>
          <cell r="AM17">
            <v>178729.2</v>
          </cell>
        </row>
        <row r="18">
          <cell r="AC18">
            <v>87615037.58</v>
          </cell>
          <cell r="AM18">
            <v>78964057.53</v>
          </cell>
        </row>
        <row r="19">
          <cell r="AC19">
            <v>18179853.94</v>
          </cell>
          <cell r="AM19">
            <v>16939253.42</v>
          </cell>
        </row>
        <row r="20">
          <cell r="AC20">
            <v>3429515.12</v>
          </cell>
          <cell r="AM20">
            <v>4436150.63</v>
          </cell>
        </row>
        <row r="26">
          <cell r="AC26">
            <v>15787.1</v>
          </cell>
          <cell r="AM26">
            <v>6895.9</v>
          </cell>
        </row>
        <row r="27">
          <cell r="AC27">
            <v>418591.76</v>
          </cell>
          <cell r="AM27">
            <v>849995.08</v>
          </cell>
        </row>
        <row r="28">
          <cell r="AC28">
            <v>-555991.12</v>
          </cell>
          <cell r="AM28">
            <v>-3577345.34</v>
          </cell>
        </row>
      </sheetData>
      <sheetData sheetId="41">
        <row r="9">
          <cell r="AC9">
            <v>0</v>
          </cell>
          <cell r="AM9">
            <v>0</v>
          </cell>
        </row>
        <row r="20">
          <cell r="AC20">
            <v>0</v>
          </cell>
          <cell r="AM20">
            <v>0</v>
          </cell>
        </row>
        <row r="23">
          <cell r="AC23">
            <v>6529888.49</v>
          </cell>
          <cell r="AM23">
            <v>15685688.45</v>
          </cell>
        </row>
      </sheetData>
      <sheetData sheetId="42">
        <row r="9">
          <cell r="AC9">
            <v>38005.57</v>
          </cell>
          <cell r="AM9">
            <v>21459.85</v>
          </cell>
        </row>
        <row r="21">
          <cell r="AC21">
            <v>38716.98</v>
          </cell>
          <cell r="AM21">
            <v>628163.2100000001</v>
          </cell>
        </row>
        <row r="28">
          <cell r="AC28">
            <v>5310700.180000001</v>
          </cell>
          <cell r="AM28">
            <v>4053380.93</v>
          </cell>
        </row>
      </sheetData>
      <sheetData sheetId="43">
        <row r="9">
          <cell r="AC9">
            <v>0</v>
          </cell>
          <cell r="AM9">
            <v>0</v>
          </cell>
        </row>
        <row r="13">
          <cell r="AC13">
            <v>2089839.89</v>
          </cell>
          <cell r="AM13">
            <v>1962215.84</v>
          </cell>
        </row>
        <row r="25">
          <cell r="AC25">
            <v>0</v>
          </cell>
          <cell r="AM25">
            <v>0</v>
          </cell>
        </row>
        <row r="30">
          <cell r="AC30">
            <v>0</v>
          </cell>
          <cell r="AM30">
            <v>0</v>
          </cell>
        </row>
        <row r="32">
          <cell r="AC32">
            <v>0</v>
          </cell>
          <cell r="AM32">
            <v>616726.3500000001</v>
          </cell>
        </row>
      </sheetData>
      <sheetData sheetId="44">
        <row r="9">
          <cell r="Z9">
            <v>7696.469999999999</v>
          </cell>
          <cell r="AL9">
            <v>95376.32</v>
          </cell>
        </row>
        <row r="27">
          <cell r="Z27">
            <v>0</v>
          </cell>
          <cell r="AL27">
            <v>0</v>
          </cell>
        </row>
        <row r="31">
          <cell r="Z31">
            <v>0</v>
          </cell>
          <cell r="AL31">
            <v>0</v>
          </cell>
        </row>
        <row r="34">
          <cell r="Z34">
            <v>329510.08</v>
          </cell>
          <cell r="AL34">
            <v>0</v>
          </cell>
        </row>
        <row r="35">
          <cell r="Z35">
            <v>329510.08</v>
          </cell>
          <cell r="AL35">
            <v>0</v>
          </cell>
        </row>
      </sheetData>
      <sheetData sheetId="48">
        <row r="17">
          <cell r="AC17">
            <v>0</v>
          </cell>
          <cell r="AM17">
            <v>0</v>
          </cell>
        </row>
        <row r="33">
          <cell r="AC33">
            <v>0</v>
          </cell>
          <cell r="AM33">
            <v>0</v>
          </cell>
        </row>
      </sheetData>
      <sheetData sheetId="49">
        <row r="20">
          <cell r="AM20">
            <v>2244.66</v>
          </cell>
        </row>
      </sheetData>
      <sheetData sheetId="59">
        <row r="9">
          <cell r="AM9">
            <v>-100367.11</v>
          </cell>
        </row>
        <row r="21">
          <cell r="AM21">
            <v>3733088.1</v>
          </cell>
        </row>
        <row r="23">
          <cell r="AM23">
            <v>100367.11</v>
          </cell>
        </row>
        <row r="34">
          <cell r="AM34">
            <v>-292395.39</v>
          </cell>
        </row>
        <row r="43">
          <cell r="AM43">
            <v>38005.57</v>
          </cell>
        </row>
        <row r="57">
          <cell r="AM57">
            <v>681601.1600000001</v>
          </cell>
        </row>
        <row r="64">
          <cell r="AM64">
            <v>-82307.8899999999</v>
          </cell>
        </row>
        <row r="72">
          <cell r="AM72">
            <v>-91850.16000000015</v>
          </cell>
        </row>
        <row r="79">
          <cell r="AM79">
            <v>1594715.8999999994</v>
          </cell>
        </row>
        <row r="89">
          <cell r="AM89">
            <v>1272881.0899999994</v>
          </cell>
        </row>
        <row r="103">
          <cell r="AM103">
            <v>82785.71</v>
          </cell>
        </row>
        <row r="108">
          <cell r="AM108">
            <v>0</v>
          </cell>
        </row>
        <row r="113">
          <cell r="AM113">
            <v>0</v>
          </cell>
        </row>
        <row r="122">
          <cell r="AM122">
            <v>0</v>
          </cell>
        </row>
        <row r="126">
          <cell r="AM126">
            <v>0</v>
          </cell>
        </row>
        <row r="130">
          <cell r="AM130">
            <v>292395.39</v>
          </cell>
        </row>
        <row r="134">
          <cell r="AM134">
            <v>0</v>
          </cell>
        </row>
        <row r="139">
          <cell r="AM139">
            <v>0</v>
          </cell>
        </row>
        <row r="144">
          <cell r="AM144">
            <v>9174180.14</v>
          </cell>
        </row>
        <row r="157">
          <cell r="AM157">
            <v>0</v>
          </cell>
        </row>
        <row r="164">
          <cell r="AM164">
            <v>2816893.47</v>
          </cell>
        </row>
        <row r="166">
          <cell r="AM166">
            <v>0</v>
          </cell>
        </row>
        <row r="171">
          <cell r="AM171">
            <v>0</v>
          </cell>
        </row>
        <row r="176">
          <cell r="AM176">
            <v>0</v>
          </cell>
        </row>
        <row r="181">
          <cell r="AM181">
            <v>0</v>
          </cell>
        </row>
        <row r="186">
          <cell r="AM186">
            <v>0</v>
          </cell>
        </row>
        <row r="191">
          <cell r="AM191">
            <v>0</v>
          </cell>
        </row>
        <row r="196">
          <cell r="AM196">
            <v>0</v>
          </cell>
        </row>
        <row r="201">
          <cell r="AM201">
            <v>0</v>
          </cell>
        </row>
        <row r="206">
          <cell r="AM206">
            <v>0</v>
          </cell>
        </row>
        <row r="211">
          <cell r="AM211">
            <v>0</v>
          </cell>
        </row>
        <row r="216">
          <cell r="AM216">
            <v>0</v>
          </cell>
        </row>
        <row r="221">
          <cell r="AM221">
            <v>0</v>
          </cell>
        </row>
        <row r="226">
          <cell r="AM226">
            <v>0</v>
          </cell>
        </row>
        <row r="231">
          <cell r="AM231">
            <v>0</v>
          </cell>
        </row>
        <row r="236">
          <cell r="AM2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EG190"/>
  <sheetViews>
    <sheetView showGridLines="0" showRowColHeaders="0" tabSelected="1" zoomScale="75" zoomScaleNormal="75" zoomScaleSheetLayoutView="75" zoomScalePageLayoutView="0" workbookViewId="0" topLeftCell="A1">
      <pane ySplit="8" topLeftCell="A42" activePane="bottomLeft" state="frozen"/>
      <selection pane="topLeft" activeCell="B3" sqref="A3:EI41"/>
      <selection pane="bottomLeft" activeCell="AG102" sqref="AG102"/>
    </sheetView>
  </sheetViews>
  <sheetFormatPr defaultColWidth="3.75390625" defaultRowHeight="15" customHeight="1"/>
  <cols>
    <col min="1" max="49" width="3.75390625" style="31" customWidth="1"/>
    <col min="50" max="50" width="4.25390625" style="31" customWidth="1"/>
    <col min="51" max="54" width="3.75390625" style="31" customWidth="1"/>
    <col min="55" max="112" width="3.75390625" style="31" hidden="1" customWidth="1"/>
    <col min="113" max="113" width="0" style="31" hidden="1" customWidth="1"/>
    <col min="114" max="16384" width="3.75390625" style="31" customWidth="1"/>
  </cols>
  <sheetData>
    <row r="1" spans="1:137" ht="15" customHeight="1">
      <c r="A1" s="71" t="str">
        <f>nazwa</f>
        <v>UNIWERSYTET EKONOMICZNY W KRAKOWIE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96" t="s">
        <v>0</v>
      </c>
      <c r="X1" s="96"/>
      <c r="Y1" s="96"/>
      <c r="Z1" s="96"/>
      <c r="AA1" s="96"/>
      <c r="AB1" s="96"/>
      <c r="AC1" s="6"/>
      <c r="AD1" s="5"/>
      <c r="AE1" s="5"/>
      <c r="AF1" s="5"/>
      <c r="AG1" s="173" t="s">
        <v>1</v>
      </c>
      <c r="AH1" s="173"/>
      <c r="AI1" s="173"/>
      <c r="AJ1" s="173"/>
      <c r="AK1" s="173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1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171"/>
      <c r="CD1" s="171"/>
      <c r="CE1" s="171"/>
      <c r="CF1" s="6"/>
      <c r="CG1" s="71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171"/>
      <c r="DG1" s="171"/>
      <c r="DH1" s="171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</row>
    <row r="2" spans="1:137" ht="15" customHeight="1">
      <c r="A2" s="71" t="str">
        <f>temat</f>
        <v>Sprawozdanie finansowe za rok 2009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8"/>
      <c r="AG2" s="6" t="s">
        <v>2</v>
      </c>
      <c r="AH2" s="8"/>
      <c r="AI2" s="8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71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71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</row>
    <row r="3" spans="1:137" ht="15" customHeight="1">
      <c r="A3" s="7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3"/>
      <c r="AC3" s="6"/>
      <c r="AD3" s="10"/>
      <c r="AE3" s="10"/>
      <c r="AF3" s="10"/>
      <c r="AG3" s="10"/>
      <c r="AH3" s="10"/>
      <c r="AI3" s="10"/>
      <c r="AJ3" s="10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72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3"/>
      <c r="CF3" s="6"/>
      <c r="CG3" s="72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73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</row>
    <row r="4" spans="1:137" ht="15" customHeight="1" thickBot="1">
      <c r="A4" s="81"/>
      <c r="B4" s="81"/>
      <c r="C4" s="81"/>
      <c r="D4" s="81"/>
      <c r="E4" s="81"/>
      <c r="F4" s="81"/>
      <c r="G4" s="8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3"/>
      <c r="AC4" s="6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2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73"/>
      <c r="CF4" s="6"/>
      <c r="CG4" s="72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73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ht="15" customHeight="1">
      <c r="A5" s="158" t="s">
        <v>308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6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158" t="s">
        <v>308</v>
      </c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60"/>
      <c r="CF5" s="6"/>
      <c r="CG5" s="158" t="s">
        <v>308</v>
      </c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60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ht="1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3"/>
      <c r="AC6" s="6"/>
      <c r="AD6" s="10"/>
      <c r="AE6" s="10"/>
      <c r="AF6" s="10"/>
      <c r="AG6" s="10"/>
      <c r="AH6" s="10"/>
      <c r="AI6" s="10"/>
      <c r="AJ6" s="10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161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3"/>
      <c r="CF6" s="6"/>
      <c r="CG6" s="161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3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</row>
    <row r="7" spans="1:137" s="74" customFormat="1" ht="15" customHeight="1">
      <c r="A7" s="148" t="s">
        <v>4</v>
      </c>
      <c r="B7" s="150" t="s">
        <v>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0" t="str">
        <f>stanb</f>
        <v>Stan na dzień 31.12.2009</v>
      </c>
      <c r="T7" s="151"/>
      <c r="U7" s="151"/>
      <c r="V7" s="151"/>
      <c r="W7" s="152"/>
      <c r="X7" s="150" t="str">
        <f>stanp</f>
        <v>Stan na dzień 31.12.2008</v>
      </c>
      <c r="Y7" s="151"/>
      <c r="Z7" s="151"/>
      <c r="AA7" s="151"/>
      <c r="AB7" s="156"/>
      <c r="AC7" s="12"/>
      <c r="AD7" s="10"/>
      <c r="AE7" s="10"/>
      <c r="AF7" s="10"/>
      <c r="AG7" s="10"/>
      <c r="AH7" s="10"/>
      <c r="AI7" s="10"/>
      <c r="AJ7" s="10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48" t="s">
        <v>4</v>
      </c>
      <c r="BE7" s="150" t="s">
        <v>5</v>
      </c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2"/>
      <c r="BV7" s="150" t="str">
        <f>stanb</f>
        <v>Stan na dzień 31.12.2009</v>
      </c>
      <c r="BW7" s="151"/>
      <c r="BX7" s="151"/>
      <c r="BY7" s="151"/>
      <c r="BZ7" s="152"/>
      <c r="CA7" s="150" t="str">
        <f>stanp</f>
        <v>Stan na dzień 31.12.2008</v>
      </c>
      <c r="CB7" s="151"/>
      <c r="CC7" s="151"/>
      <c r="CD7" s="151"/>
      <c r="CE7" s="156"/>
      <c r="CF7" s="12"/>
      <c r="CG7" s="148" t="s">
        <v>4</v>
      </c>
      <c r="CH7" s="150" t="s">
        <v>5</v>
      </c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2"/>
      <c r="CY7" s="150" t="str">
        <f>stanb</f>
        <v>Stan na dzień 31.12.2009</v>
      </c>
      <c r="CZ7" s="151"/>
      <c r="DA7" s="151"/>
      <c r="DB7" s="151"/>
      <c r="DC7" s="152"/>
      <c r="DD7" s="150" t="str">
        <f>stanp</f>
        <v>Stan na dzień 31.12.2008</v>
      </c>
      <c r="DE7" s="151"/>
      <c r="DF7" s="151"/>
      <c r="DG7" s="151"/>
      <c r="DH7" s="156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</row>
    <row r="8" spans="1:137" s="74" customFormat="1" ht="15" customHeight="1" thickBot="1">
      <c r="A8" s="149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3"/>
      <c r="T8" s="154"/>
      <c r="U8" s="154"/>
      <c r="V8" s="154"/>
      <c r="W8" s="155"/>
      <c r="X8" s="153"/>
      <c r="Y8" s="154"/>
      <c r="Z8" s="154"/>
      <c r="AA8" s="154"/>
      <c r="AB8" s="157"/>
      <c r="AC8" s="12"/>
      <c r="AD8" s="10"/>
      <c r="AE8" s="10"/>
      <c r="AF8" s="10"/>
      <c r="AG8" s="10"/>
      <c r="AH8" s="10"/>
      <c r="AI8" s="10"/>
      <c r="AJ8" s="10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49"/>
      <c r="BE8" s="153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5"/>
      <c r="BV8" s="153"/>
      <c r="BW8" s="154"/>
      <c r="BX8" s="154"/>
      <c r="BY8" s="154"/>
      <c r="BZ8" s="155"/>
      <c r="CA8" s="153"/>
      <c r="CB8" s="154"/>
      <c r="CC8" s="154"/>
      <c r="CD8" s="154"/>
      <c r="CE8" s="157"/>
      <c r="CF8" s="12"/>
      <c r="CG8" s="149"/>
      <c r="CH8" s="153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5"/>
      <c r="CY8" s="153"/>
      <c r="CZ8" s="154"/>
      <c r="DA8" s="154"/>
      <c r="DB8" s="154"/>
      <c r="DC8" s="155"/>
      <c r="DD8" s="153"/>
      <c r="DE8" s="154"/>
      <c r="DF8" s="154"/>
      <c r="DG8" s="154"/>
      <c r="DH8" s="157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37" ht="15" customHeight="1">
      <c r="A9" s="62" t="s">
        <v>186</v>
      </c>
      <c r="B9" s="87" t="s">
        <v>309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130">
        <f>S10+S15+S24+S27+S42</f>
        <v>109251245.44</v>
      </c>
      <c r="T9" s="130"/>
      <c r="U9" s="130"/>
      <c r="V9" s="130"/>
      <c r="W9" s="131"/>
      <c r="X9" s="129">
        <f>X10+X15+X24+X27+X42</f>
        <v>104521554.6</v>
      </c>
      <c r="Y9" s="130"/>
      <c r="Z9" s="130"/>
      <c r="AA9" s="130"/>
      <c r="AB9" s="132"/>
      <c r="AC9" s="6"/>
      <c r="AD9" s="97" t="s">
        <v>14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9"/>
      <c r="AV9" s="6"/>
      <c r="AW9" s="6"/>
      <c r="AX9" s="6"/>
      <c r="AY9" s="6"/>
      <c r="AZ9" s="6"/>
      <c r="BA9" s="6"/>
      <c r="BB9" s="6"/>
      <c r="BC9" s="6"/>
      <c r="BD9" s="62" t="s">
        <v>186</v>
      </c>
      <c r="BE9" s="87" t="s">
        <v>309</v>
      </c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9"/>
      <c r="BV9" s="130">
        <f>BV10+BV15+BV24+BV27+BV42</f>
        <v>109251245.44</v>
      </c>
      <c r="BW9" s="130"/>
      <c r="BX9" s="130"/>
      <c r="BY9" s="130"/>
      <c r="BZ9" s="131"/>
      <c r="CA9" s="129">
        <f>CA10+CA15+CA24+CA27+CA42</f>
        <v>104521554.6</v>
      </c>
      <c r="CB9" s="130"/>
      <c r="CC9" s="130"/>
      <c r="CD9" s="130"/>
      <c r="CE9" s="132"/>
      <c r="CF9" s="6"/>
      <c r="CG9" s="62" t="s">
        <v>186</v>
      </c>
      <c r="CH9" s="87" t="s">
        <v>309</v>
      </c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9"/>
      <c r="CY9" s="130">
        <f>CY10+CY15+CY24+CY27+CY42</f>
        <v>0</v>
      </c>
      <c r="CZ9" s="130"/>
      <c r="DA9" s="130"/>
      <c r="DB9" s="130"/>
      <c r="DC9" s="131"/>
      <c r="DD9" s="129">
        <f>DD10+DD15+DD24+DD27+DD42</f>
        <v>0</v>
      </c>
      <c r="DE9" s="130"/>
      <c r="DF9" s="130"/>
      <c r="DG9" s="130"/>
      <c r="DH9" s="132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</row>
    <row r="10" spans="1:137" ht="15" customHeight="1">
      <c r="A10" s="62" t="s">
        <v>6</v>
      </c>
      <c r="B10" s="87" t="s">
        <v>310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130">
        <f>SUM(S11:W14)</f>
        <v>79659.39</v>
      </c>
      <c r="T10" s="130"/>
      <c r="U10" s="130"/>
      <c r="V10" s="130"/>
      <c r="W10" s="131"/>
      <c r="X10" s="129">
        <f>SUM(X11:AB14)</f>
        <v>42700</v>
      </c>
      <c r="Y10" s="130"/>
      <c r="Z10" s="130"/>
      <c r="AA10" s="130"/>
      <c r="AB10" s="132"/>
      <c r="AC10" s="6"/>
      <c r="AD10" s="100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2"/>
      <c r="AV10" s="6"/>
      <c r="AW10" s="6"/>
      <c r="AX10" s="6"/>
      <c r="AY10" s="6"/>
      <c r="AZ10" s="6"/>
      <c r="BA10" s="6"/>
      <c r="BB10" s="6"/>
      <c r="BC10" s="6"/>
      <c r="BD10" s="62" t="s">
        <v>6</v>
      </c>
      <c r="BE10" s="87" t="s">
        <v>310</v>
      </c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9"/>
      <c r="BV10" s="130">
        <f>SUM(BV11:BZ14)</f>
        <v>79659.39</v>
      </c>
      <c r="BW10" s="130"/>
      <c r="BX10" s="130"/>
      <c r="BY10" s="130"/>
      <c r="BZ10" s="131"/>
      <c r="CA10" s="129">
        <f>SUM(CA11:CE14)</f>
        <v>42700</v>
      </c>
      <c r="CB10" s="130"/>
      <c r="CC10" s="130"/>
      <c r="CD10" s="130"/>
      <c r="CE10" s="132"/>
      <c r="CF10" s="6"/>
      <c r="CG10" s="62" t="s">
        <v>6</v>
      </c>
      <c r="CH10" s="87" t="s">
        <v>310</v>
      </c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9"/>
      <c r="CY10" s="130">
        <f>SUM(CY11:DC14)</f>
        <v>0</v>
      </c>
      <c r="CZ10" s="130"/>
      <c r="DA10" s="130"/>
      <c r="DB10" s="130"/>
      <c r="DC10" s="131"/>
      <c r="DD10" s="129">
        <f>SUM(DD11:DH14)</f>
        <v>0</v>
      </c>
      <c r="DE10" s="130"/>
      <c r="DF10" s="130"/>
      <c r="DG10" s="130"/>
      <c r="DH10" s="132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</row>
    <row r="11" spans="1:137" ht="15" customHeight="1" thickBot="1">
      <c r="A11" s="64" t="s">
        <v>271</v>
      </c>
      <c r="B11" s="112" t="s">
        <v>311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07">
        <f>'[1]WNiP'!$I$28-'[1]WNiP_UM'!$L$23</f>
        <v>0</v>
      </c>
      <c r="T11" s="107"/>
      <c r="U11" s="107"/>
      <c r="V11" s="107"/>
      <c r="W11" s="108"/>
      <c r="X11" s="106">
        <f>'[1]WNiP'!$I$11-'[1]WNiP_UM'!$L$11</f>
        <v>0</v>
      </c>
      <c r="Y11" s="107"/>
      <c r="Z11" s="107"/>
      <c r="AA11" s="107"/>
      <c r="AB11" s="128"/>
      <c r="AC11" s="6"/>
      <c r="AD11" s="103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/>
      <c r="AV11" s="6"/>
      <c r="AW11" s="6"/>
      <c r="AX11" s="6"/>
      <c r="AY11" s="6"/>
      <c r="AZ11" s="6"/>
      <c r="BA11" s="6"/>
      <c r="BB11" s="6"/>
      <c r="BC11" s="6"/>
      <c r="BD11" s="64" t="s">
        <v>271</v>
      </c>
      <c r="BE11" s="112" t="s">
        <v>311</v>
      </c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4"/>
      <c r="BV11" s="107">
        <f>'[1]WNiP'!$I$28-'[1]WNiP_UM'!$L$23</f>
        <v>0</v>
      </c>
      <c r="BW11" s="107"/>
      <c r="BX11" s="107"/>
      <c r="BY11" s="107"/>
      <c r="BZ11" s="108"/>
      <c r="CA11" s="106">
        <f>'[1]WNiP'!$I$11-'[1]WNiP_UM'!$L$11</f>
        <v>0</v>
      </c>
      <c r="CB11" s="107"/>
      <c r="CC11" s="107"/>
      <c r="CD11" s="107"/>
      <c r="CE11" s="128"/>
      <c r="CF11" s="6"/>
      <c r="CG11" s="64" t="s">
        <v>271</v>
      </c>
      <c r="CH11" s="112" t="s">
        <v>311</v>
      </c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4"/>
      <c r="CY11" s="107"/>
      <c r="CZ11" s="107"/>
      <c r="DA11" s="107"/>
      <c r="DB11" s="107"/>
      <c r="DC11" s="108"/>
      <c r="DD11" s="106"/>
      <c r="DE11" s="107"/>
      <c r="DF11" s="107"/>
      <c r="DG11" s="107"/>
      <c r="DH11" s="128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</row>
    <row r="12" spans="1:137" ht="15" customHeight="1">
      <c r="A12" s="64" t="s">
        <v>273</v>
      </c>
      <c r="B12" s="112" t="s">
        <v>312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07">
        <f>'[1]WNiP'!$N$28-'[1]WNiP_UM'!$Q$23</f>
        <v>0</v>
      </c>
      <c r="T12" s="107"/>
      <c r="U12" s="107"/>
      <c r="V12" s="107"/>
      <c r="W12" s="108"/>
      <c r="X12" s="106">
        <f>'[1]WNiP'!$N$11-'[1]WNiP_UM'!$Q$11</f>
        <v>0</v>
      </c>
      <c r="Y12" s="107"/>
      <c r="Z12" s="107"/>
      <c r="AA12" s="107"/>
      <c r="AB12" s="128"/>
      <c r="AC12" s="6"/>
      <c r="AD12" s="6"/>
      <c r="AE12" s="6"/>
      <c r="AF12" s="6"/>
      <c r="AG12" s="6"/>
      <c r="AH12" s="6"/>
      <c r="AI12" s="57"/>
      <c r="AJ12" s="6"/>
      <c r="AK12" s="5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4" t="s">
        <v>273</v>
      </c>
      <c r="BE12" s="112" t="s">
        <v>312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4"/>
      <c r="BV12" s="107">
        <f>'[1]WNiP'!$N$28-'[1]WNiP_UM'!$Q$23</f>
        <v>0</v>
      </c>
      <c r="BW12" s="107"/>
      <c r="BX12" s="107"/>
      <c r="BY12" s="107"/>
      <c r="BZ12" s="108"/>
      <c r="CA12" s="106">
        <f>'[1]WNiP'!$N$11-'[1]WNiP_UM'!$Q$11</f>
        <v>0</v>
      </c>
      <c r="CB12" s="107"/>
      <c r="CC12" s="107"/>
      <c r="CD12" s="107"/>
      <c r="CE12" s="128"/>
      <c r="CF12" s="6"/>
      <c r="CG12" s="64" t="s">
        <v>273</v>
      </c>
      <c r="CH12" s="112" t="s">
        <v>312</v>
      </c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4"/>
      <c r="CY12" s="107"/>
      <c r="CZ12" s="107"/>
      <c r="DA12" s="107"/>
      <c r="DB12" s="107"/>
      <c r="DC12" s="108"/>
      <c r="DD12" s="106"/>
      <c r="DE12" s="107"/>
      <c r="DF12" s="107"/>
      <c r="DG12" s="107"/>
      <c r="DH12" s="128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</row>
    <row r="13" spans="1:137" ht="15" customHeight="1">
      <c r="A13" s="64" t="s">
        <v>277</v>
      </c>
      <c r="B13" s="112" t="s">
        <v>313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7">
        <f>'[1]WNiP'!$S$28+'[1]WNiP'!$X$28+'[1]WNiP'!$AC$28-'[1]WNiP_UM'!$V$23-'[1]WNiP_UM'!$Z$23-'[1]WNiP_UM'!$AD$23</f>
        <v>79659.39</v>
      </c>
      <c r="T13" s="107"/>
      <c r="U13" s="107"/>
      <c r="V13" s="107"/>
      <c r="W13" s="108"/>
      <c r="X13" s="106">
        <f>'[1]WNiP'!$S$11+'[1]WNiP'!$X$11+'[1]WNiP'!$AC$11-'[1]WNiP_UM'!$V$11-'[1]WNiP_UM'!$Z$11-'[1]WNiP_UM'!$AD$11</f>
        <v>42700</v>
      </c>
      <c r="Y13" s="107"/>
      <c r="Z13" s="107"/>
      <c r="AA13" s="107"/>
      <c r="AB13" s="128"/>
      <c r="AC13" s="6"/>
      <c r="AD13" s="172"/>
      <c r="AE13" s="172"/>
      <c r="AF13" s="172"/>
      <c r="AG13" s="172"/>
      <c r="AH13" s="172"/>
      <c r="AI13" s="172"/>
      <c r="AJ13" s="172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4" t="s">
        <v>277</v>
      </c>
      <c r="BE13" s="112" t="s">
        <v>313</v>
      </c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4"/>
      <c r="BV13" s="107">
        <f>'[1]WNiP'!$S$28+'[1]WNiP'!$X$28+'[1]WNiP'!$AC$28-'[1]WNiP_UM'!$V$23-'[1]WNiP_UM'!$Z$23-'[1]WNiP_UM'!$AD$23</f>
        <v>79659.39</v>
      </c>
      <c r="BW13" s="107"/>
      <c r="BX13" s="107"/>
      <c r="BY13" s="107"/>
      <c r="BZ13" s="108"/>
      <c r="CA13" s="106">
        <f>'[1]WNiP'!$S$11+'[1]WNiP'!$X$11+'[1]WNiP'!$AC$11-'[1]WNiP_UM'!$V$11-'[1]WNiP_UM'!$Z$11-'[1]WNiP_UM'!$AD$11</f>
        <v>42700</v>
      </c>
      <c r="CB13" s="107"/>
      <c r="CC13" s="107"/>
      <c r="CD13" s="107"/>
      <c r="CE13" s="128"/>
      <c r="CF13" s="6"/>
      <c r="CG13" s="64" t="s">
        <v>277</v>
      </c>
      <c r="CH13" s="112" t="s">
        <v>313</v>
      </c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4"/>
      <c r="CY13" s="107"/>
      <c r="CZ13" s="107"/>
      <c r="DA13" s="107"/>
      <c r="DB13" s="107"/>
      <c r="DC13" s="108"/>
      <c r="DD13" s="106"/>
      <c r="DE13" s="107"/>
      <c r="DF13" s="107"/>
      <c r="DG13" s="107"/>
      <c r="DH13" s="128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</row>
    <row r="14" spans="1:137" ht="15" customHeight="1">
      <c r="A14" s="64" t="s">
        <v>314</v>
      </c>
      <c r="B14" s="112" t="s">
        <v>315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  <c r="S14" s="107">
        <f>'[1]WNiP'!$AH$28-'[1]WNiP_UM'!$AH$23</f>
        <v>0</v>
      </c>
      <c r="T14" s="107"/>
      <c r="U14" s="107"/>
      <c r="V14" s="107"/>
      <c r="W14" s="108"/>
      <c r="X14" s="106">
        <f>'[1]WNiP'!$AH$11-'[1]WNiP_UM'!$AH$11</f>
        <v>0</v>
      </c>
      <c r="Y14" s="107"/>
      <c r="Z14" s="107"/>
      <c r="AA14" s="107"/>
      <c r="AB14" s="128"/>
      <c r="AC14" s="6"/>
      <c r="AD14" s="172"/>
      <c r="AE14" s="172"/>
      <c r="AF14" s="172"/>
      <c r="AG14" s="172"/>
      <c r="AH14" s="172"/>
      <c r="AI14" s="172"/>
      <c r="AJ14" s="17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4" t="s">
        <v>314</v>
      </c>
      <c r="BE14" s="112" t="s">
        <v>315</v>
      </c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4"/>
      <c r="BV14" s="107">
        <f>'[1]WNiP'!$AH$28-'[1]WNiP_UM'!$AH$23</f>
        <v>0</v>
      </c>
      <c r="BW14" s="107"/>
      <c r="BX14" s="107"/>
      <c r="BY14" s="107"/>
      <c r="BZ14" s="108"/>
      <c r="CA14" s="106">
        <f>'[1]WNiP'!$AH$11-'[1]WNiP_UM'!$AH$11</f>
        <v>0</v>
      </c>
      <c r="CB14" s="107"/>
      <c r="CC14" s="107"/>
      <c r="CD14" s="107"/>
      <c r="CE14" s="128"/>
      <c r="CF14" s="6"/>
      <c r="CG14" s="64" t="s">
        <v>314</v>
      </c>
      <c r="CH14" s="112" t="s">
        <v>315</v>
      </c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4"/>
      <c r="CY14" s="107"/>
      <c r="CZ14" s="107"/>
      <c r="DA14" s="107"/>
      <c r="DB14" s="107"/>
      <c r="DC14" s="108"/>
      <c r="DD14" s="106"/>
      <c r="DE14" s="107"/>
      <c r="DF14" s="107"/>
      <c r="DG14" s="107"/>
      <c r="DH14" s="128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</row>
    <row r="15" spans="1:137" ht="15" customHeight="1">
      <c r="A15" s="62" t="s">
        <v>190</v>
      </c>
      <c r="B15" s="87" t="s">
        <v>316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130">
        <f>S16+S22+S23</f>
        <v>109171586.05</v>
      </c>
      <c r="T15" s="130"/>
      <c r="U15" s="130"/>
      <c r="V15" s="130"/>
      <c r="W15" s="131"/>
      <c r="X15" s="129">
        <f>X16+X22+X23</f>
        <v>104478854.6</v>
      </c>
      <c r="Y15" s="130"/>
      <c r="Z15" s="130"/>
      <c r="AA15" s="130"/>
      <c r="AB15" s="132"/>
      <c r="AC15" s="6"/>
      <c r="AD15" s="172"/>
      <c r="AE15" s="172"/>
      <c r="AF15" s="172"/>
      <c r="AG15" s="172"/>
      <c r="AH15" s="172"/>
      <c r="AI15" s="172"/>
      <c r="AJ15" s="172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2" t="s">
        <v>190</v>
      </c>
      <c r="BE15" s="87" t="s">
        <v>316</v>
      </c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9"/>
      <c r="BV15" s="130">
        <f>BV16+BV22+BV23</f>
        <v>109171586.05</v>
      </c>
      <c r="BW15" s="130"/>
      <c r="BX15" s="130"/>
      <c r="BY15" s="130"/>
      <c r="BZ15" s="131"/>
      <c r="CA15" s="129">
        <f>CA16+CA22+CA23</f>
        <v>104478854.6</v>
      </c>
      <c r="CB15" s="130"/>
      <c r="CC15" s="130"/>
      <c r="CD15" s="130"/>
      <c r="CE15" s="132"/>
      <c r="CF15" s="6"/>
      <c r="CG15" s="62" t="s">
        <v>190</v>
      </c>
      <c r="CH15" s="87" t="s">
        <v>316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9"/>
      <c r="CY15" s="130">
        <f>CY16+CY22+CY23</f>
        <v>0</v>
      </c>
      <c r="CZ15" s="130"/>
      <c r="DA15" s="130"/>
      <c r="DB15" s="130"/>
      <c r="DC15" s="131"/>
      <c r="DD15" s="129">
        <f>DD16+DD22+DD23</f>
        <v>0</v>
      </c>
      <c r="DE15" s="130"/>
      <c r="DF15" s="130"/>
      <c r="DG15" s="130"/>
      <c r="DH15" s="132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</row>
    <row r="16" spans="1:137" ht="15" customHeight="1">
      <c r="A16" s="64" t="s">
        <v>271</v>
      </c>
      <c r="B16" s="112" t="s">
        <v>317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4"/>
      <c r="S16" s="107">
        <f>SUM(S17:W21)</f>
        <v>108798611.41</v>
      </c>
      <c r="T16" s="107"/>
      <c r="U16" s="107"/>
      <c r="V16" s="107"/>
      <c r="W16" s="108"/>
      <c r="X16" s="106">
        <f>SUM(X17:AB21)</f>
        <v>102643289.25</v>
      </c>
      <c r="Y16" s="107"/>
      <c r="Z16" s="107"/>
      <c r="AA16" s="107"/>
      <c r="AB16" s="128"/>
      <c r="AC16" s="6"/>
      <c r="AD16" s="172"/>
      <c r="AE16" s="172"/>
      <c r="AF16" s="172"/>
      <c r="AG16" s="172"/>
      <c r="AH16" s="172"/>
      <c r="AI16" s="172"/>
      <c r="AJ16" s="172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4" t="s">
        <v>271</v>
      </c>
      <c r="BE16" s="112" t="s">
        <v>317</v>
      </c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07">
        <f>SUM(BV17:BZ21)</f>
        <v>108798611.41</v>
      </c>
      <c r="BW16" s="107"/>
      <c r="BX16" s="107"/>
      <c r="BY16" s="107"/>
      <c r="BZ16" s="108"/>
      <c r="CA16" s="106">
        <f>SUM(CA17:CE21)</f>
        <v>102643289.25</v>
      </c>
      <c r="CB16" s="107"/>
      <c r="CC16" s="107"/>
      <c r="CD16" s="107"/>
      <c r="CE16" s="128"/>
      <c r="CF16" s="6"/>
      <c r="CG16" s="64" t="s">
        <v>271</v>
      </c>
      <c r="CH16" s="112" t="s">
        <v>317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  <c r="CY16" s="107">
        <f>SUM(CY17:DC21)</f>
        <v>0</v>
      </c>
      <c r="CZ16" s="107"/>
      <c r="DA16" s="107"/>
      <c r="DB16" s="107"/>
      <c r="DC16" s="108"/>
      <c r="DD16" s="106">
        <f>SUM(DD17:DH21)</f>
        <v>0</v>
      </c>
      <c r="DE16" s="107"/>
      <c r="DF16" s="107"/>
      <c r="DG16" s="107"/>
      <c r="DH16" s="128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</row>
    <row r="17" spans="1:137" ht="15" customHeight="1">
      <c r="A17" s="65"/>
      <c r="B17" s="120" t="s">
        <v>318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23">
        <f>'[1]ŚR_TRW_UM'!$N$33</f>
        <v>12716247.850000001</v>
      </c>
      <c r="T17" s="124"/>
      <c r="U17" s="124"/>
      <c r="V17" s="124"/>
      <c r="W17" s="125"/>
      <c r="X17" s="123">
        <f>'[1]ŚR_TRW_UM'!$N$32</f>
        <v>10690763</v>
      </c>
      <c r="Y17" s="124"/>
      <c r="Z17" s="124"/>
      <c r="AA17" s="124"/>
      <c r="AB17" s="12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5"/>
      <c r="BE17" s="120" t="s">
        <v>318</v>
      </c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2"/>
      <c r="BV17" s="123">
        <f>'[1]ŚR_TRW_UM'!$N$33</f>
        <v>12716247.850000001</v>
      </c>
      <c r="BW17" s="124"/>
      <c r="BX17" s="124"/>
      <c r="BY17" s="124"/>
      <c r="BZ17" s="125"/>
      <c r="CA17" s="123">
        <f>'[1]ŚR_TRW_UM'!$N$32</f>
        <v>10690763</v>
      </c>
      <c r="CB17" s="124"/>
      <c r="CC17" s="124"/>
      <c r="CD17" s="124"/>
      <c r="CE17" s="126"/>
      <c r="CF17" s="6"/>
      <c r="CG17" s="65"/>
      <c r="CH17" s="120" t="s">
        <v>318</v>
      </c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2"/>
      <c r="CY17" s="123"/>
      <c r="CZ17" s="124"/>
      <c r="DA17" s="124"/>
      <c r="DB17" s="124"/>
      <c r="DC17" s="125"/>
      <c r="DD17" s="123"/>
      <c r="DE17" s="124"/>
      <c r="DF17" s="124"/>
      <c r="DG17" s="124"/>
      <c r="DH17" s="12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</row>
    <row r="18" spans="1:137" ht="15" customHeight="1">
      <c r="A18" s="65"/>
      <c r="B18" s="120" t="s">
        <v>319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123">
        <f>'[1]ŚR_TRW_UM'!$S$33</f>
        <v>90264189.36999999</v>
      </c>
      <c r="T18" s="124"/>
      <c r="U18" s="124"/>
      <c r="V18" s="124"/>
      <c r="W18" s="125"/>
      <c r="X18" s="123">
        <f>'[1]ŚR_TRW_UM'!$S$32</f>
        <v>86113135.52</v>
      </c>
      <c r="Y18" s="124"/>
      <c r="Z18" s="124"/>
      <c r="AA18" s="124"/>
      <c r="AB18" s="126"/>
      <c r="AC18" s="6"/>
      <c r="AD18" s="172"/>
      <c r="AE18" s="172"/>
      <c r="AF18" s="172"/>
      <c r="AG18" s="172"/>
      <c r="AH18" s="172"/>
      <c r="AI18" s="172"/>
      <c r="AJ18" s="172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5"/>
      <c r="BE18" s="120" t="s">
        <v>319</v>
      </c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2"/>
      <c r="BV18" s="123">
        <f>'[1]ŚR_TRW_UM'!$S$33</f>
        <v>90264189.36999999</v>
      </c>
      <c r="BW18" s="124"/>
      <c r="BX18" s="124"/>
      <c r="BY18" s="124"/>
      <c r="BZ18" s="125"/>
      <c r="CA18" s="123">
        <f>'[1]ŚR_TRW_UM'!$S$32</f>
        <v>86113135.52</v>
      </c>
      <c r="CB18" s="124"/>
      <c r="CC18" s="124"/>
      <c r="CD18" s="124"/>
      <c r="CE18" s="126"/>
      <c r="CF18" s="6"/>
      <c r="CG18" s="65"/>
      <c r="CH18" s="120" t="s">
        <v>319</v>
      </c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  <c r="CY18" s="123"/>
      <c r="CZ18" s="124"/>
      <c r="DA18" s="124"/>
      <c r="DB18" s="124"/>
      <c r="DC18" s="125"/>
      <c r="DD18" s="123"/>
      <c r="DE18" s="124"/>
      <c r="DF18" s="124"/>
      <c r="DG18" s="124"/>
      <c r="DH18" s="12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</row>
    <row r="19" spans="1:137" ht="15" customHeight="1">
      <c r="A19" s="64"/>
      <c r="B19" s="112" t="s">
        <v>320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S19" s="106">
        <f>'[1]ŚR_TRW_UM'!$X$33</f>
        <v>4149276.589999996</v>
      </c>
      <c r="T19" s="107"/>
      <c r="U19" s="107"/>
      <c r="V19" s="107"/>
      <c r="W19" s="108"/>
      <c r="X19" s="106">
        <f>'[1]ŚR_TRW_UM'!$X$32</f>
        <v>4030155.120000001</v>
      </c>
      <c r="Y19" s="107"/>
      <c r="Z19" s="107"/>
      <c r="AA19" s="107"/>
      <c r="AB19" s="128"/>
      <c r="AC19" s="6"/>
      <c r="AD19" s="172"/>
      <c r="AE19" s="172"/>
      <c r="AF19" s="172"/>
      <c r="AG19" s="172"/>
      <c r="AH19" s="172"/>
      <c r="AI19" s="172"/>
      <c r="AJ19" s="172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4"/>
      <c r="BE19" s="112" t="s">
        <v>320</v>
      </c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4"/>
      <c r="BV19" s="106">
        <f>'[1]ŚR_TRW_UM'!$X$33</f>
        <v>4149276.589999996</v>
      </c>
      <c r="BW19" s="107"/>
      <c r="BX19" s="107"/>
      <c r="BY19" s="107"/>
      <c r="BZ19" s="108"/>
      <c r="CA19" s="106">
        <f>'[1]ŚR_TRW_UM'!$X$32</f>
        <v>4030155.120000001</v>
      </c>
      <c r="CB19" s="107"/>
      <c r="CC19" s="107"/>
      <c r="CD19" s="107"/>
      <c r="CE19" s="128"/>
      <c r="CF19" s="6"/>
      <c r="CG19" s="64"/>
      <c r="CH19" s="112" t="s">
        <v>320</v>
      </c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  <c r="CY19" s="106"/>
      <c r="CZ19" s="107"/>
      <c r="DA19" s="107"/>
      <c r="DB19" s="107"/>
      <c r="DC19" s="108"/>
      <c r="DD19" s="106"/>
      <c r="DE19" s="107"/>
      <c r="DF19" s="107"/>
      <c r="DG19" s="107"/>
      <c r="DH19" s="128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</row>
    <row r="20" spans="1:137" ht="15" customHeight="1">
      <c r="A20" s="64"/>
      <c r="B20" s="112" t="s">
        <v>321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  <c r="S20" s="106">
        <f>'[1]ŚR_TRW_UM'!$AC$33</f>
        <v>444845.53</v>
      </c>
      <c r="T20" s="107"/>
      <c r="U20" s="107"/>
      <c r="V20" s="107"/>
      <c r="W20" s="108"/>
      <c r="X20" s="106">
        <f>'[1]ŚR_TRW_UM'!$AC$32</f>
        <v>425196.33</v>
      </c>
      <c r="Y20" s="107"/>
      <c r="Z20" s="107"/>
      <c r="AA20" s="107"/>
      <c r="AB20" s="128"/>
      <c r="AC20" s="6"/>
      <c r="AD20" s="172"/>
      <c r="AE20" s="172"/>
      <c r="AF20" s="172"/>
      <c r="AG20" s="172"/>
      <c r="AH20" s="172"/>
      <c r="AI20" s="172"/>
      <c r="AJ20" s="172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4"/>
      <c r="BE20" s="112" t="s">
        <v>321</v>
      </c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4"/>
      <c r="BV20" s="106">
        <f>'[1]ŚR_TRW_UM'!$AC$33</f>
        <v>444845.53</v>
      </c>
      <c r="BW20" s="107"/>
      <c r="BX20" s="107"/>
      <c r="BY20" s="107"/>
      <c r="BZ20" s="108"/>
      <c r="CA20" s="106">
        <f>'[1]ŚR_TRW_UM'!$AC$32</f>
        <v>425196.33</v>
      </c>
      <c r="CB20" s="107"/>
      <c r="CC20" s="107"/>
      <c r="CD20" s="107"/>
      <c r="CE20" s="128"/>
      <c r="CF20" s="6"/>
      <c r="CG20" s="64"/>
      <c r="CH20" s="112" t="s">
        <v>321</v>
      </c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4"/>
      <c r="CY20" s="106"/>
      <c r="CZ20" s="107"/>
      <c r="DA20" s="107"/>
      <c r="DB20" s="107"/>
      <c r="DC20" s="108"/>
      <c r="DD20" s="106"/>
      <c r="DE20" s="107"/>
      <c r="DF20" s="107"/>
      <c r="DG20" s="107"/>
      <c r="DH20" s="128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</row>
    <row r="21" spans="1:137" ht="15" customHeight="1">
      <c r="A21" s="64"/>
      <c r="B21" s="112" t="s">
        <v>322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106">
        <f>'[1]ŚR_TRW_UM'!$AH$33</f>
        <v>1224052.0699999966</v>
      </c>
      <c r="T21" s="107"/>
      <c r="U21" s="107"/>
      <c r="V21" s="107"/>
      <c r="W21" s="108"/>
      <c r="X21" s="106">
        <f>'[1]ŚR_TRW_UM'!$AH$32</f>
        <v>1384039.2799999975</v>
      </c>
      <c r="Y21" s="107"/>
      <c r="Z21" s="107"/>
      <c r="AA21" s="107"/>
      <c r="AB21" s="128"/>
      <c r="AC21" s="6"/>
      <c r="AD21" s="172"/>
      <c r="AE21" s="172"/>
      <c r="AF21" s="172"/>
      <c r="AG21" s="172"/>
      <c r="AH21" s="172"/>
      <c r="AI21" s="172"/>
      <c r="AJ21" s="172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4"/>
      <c r="BE21" s="112" t="s">
        <v>322</v>
      </c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4"/>
      <c r="BV21" s="106">
        <f>'[1]ŚR_TRW_UM'!$AH$33</f>
        <v>1224052.0699999966</v>
      </c>
      <c r="BW21" s="107"/>
      <c r="BX21" s="107"/>
      <c r="BY21" s="107"/>
      <c r="BZ21" s="108"/>
      <c r="CA21" s="106">
        <f>'[1]ŚR_TRW_UM'!$AH$32</f>
        <v>1384039.2799999975</v>
      </c>
      <c r="CB21" s="107"/>
      <c r="CC21" s="107"/>
      <c r="CD21" s="107"/>
      <c r="CE21" s="128"/>
      <c r="CF21" s="6"/>
      <c r="CG21" s="64"/>
      <c r="CH21" s="112" t="s">
        <v>322</v>
      </c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4"/>
      <c r="CY21" s="106"/>
      <c r="CZ21" s="107"/>
      <c r="DA21" s="107"/>
      <c r="DB21" s="107"/>
      <c r="DC21" s="108"/>
      <c r="DD21" s="106"/>
      <c r="DE21" s="107"/>
      <c r="DF21" s="107"/>
      <c r="DG21" s="107"/>
      <c r="DH21" s="12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</row>
    <row r="22" spans="1:137" ht="15" customHeight="1">
      <c r="A22" s="64" t="s">
        <v>273</v>
      </c>
      <c r="B22" s="112" t="s">
        <v>323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  <c r="S22" s="106">
        <f>'[1]ŚR_TRW_w bud'!$AM$20</f>
        <v>372974.6400000006</v>
      </c>
      <c r="T22" s="107"/>
      <c r="U22" s="107"/>
      <c r="V22" s="107"/>
      <c r="W22" s="108"/>
      <c r="X22" s="106">
        <f>'[1]ŚR_TRW_w bud'!$AM$8</f>
        <v>1835565.35</v>
      </c>
      <c r="Y22" s="107"/>
      <c r="Z22" s="107"/>
      <c r="AA22" s="107"/>
      <c r="AB22" s="12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4" t="s">
        <v>273</v>
      </c>
      <c r="BE22" s="112" t="s">
        <v>323</v>
      </c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4"/>
      <c r="BV22" s="106">
        <f>'[1]ŚR_TRW_w bud'!$AM$20</f>
        <v>372974.6400000006</v>
      </c>
      <c r="BW22" s="107"/>
      <c r="BX22" s="107"/>
      <c r="BY22" s="107"/>
      <c r="BZ22" s="108"/>
      <c r="CA22" s="106">
        <f>'[1]ŚR_TRW_w bud'!$AM$8</f>
        <v>1835565.35</v>
      </c>
      <c r="CB22" s="107"/>
      <c r="CC22" s="107"/>
      <c r="CD22" s="107"/>
      <c r="CE22" s="128"/>
      <c r="CF22" s="6"/>
      <c r="CG22" s="64" t="s">
        <v>273</v>
      </c>
      <c r="CH22" s="112" t="s">
        <v>323</v>
      </c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  <c r="CY22" s="106"/>
      <c r="CZ22" s="107"/>
      <c r="DA22" s="107"/>
      <c r="DB22" s="107"/>
      <c r="DC22" s="108"/>
      <c r="DD22" s="106"/>
      <c r="DE22" s="107"/>
      <c r="DF22" s="107"/>
      <c r="DG22" s="107"/>
      <c r="DH22" s="12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</row>
    <row r="23" spans="1:137" ht="15" customHeight="1">
      <c r="A23" s="64" t="s">
        <v>277</v>
      </c>
      <c r="B23" s="112" t="s">
        <v>324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106">
        <f>'[1]Zaliczki_na_ŚR_TRW_w_bud'!$Z$12</f>
        <v>0</v>
      </c>
      <c r="T23" s="107"/>
      <c r="U23" s="107"/>
      <c r="V23" s="107"/>
      <c r="W23" s="108"/>
      <c r="X23" s="106">
        <f>'[1]Zaliczki_na_ŚR_TRW_w_bud'!$AI$12</f>
        <v>0</v>
      </c>
      <c r="Y23" s="107"/>
      <c r="Z23" s="107"/>
      <c r="AA23" s="107"/>
      <c r="AB23" s="12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4" t="s">
        <v>277</v>
      </c>
      <c r="BE23" s="112" t="s">
        <v>324</v>
      </c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4"/>
      <c r="BV23" s="106">
        <f>'[1]Zaliczki_na_ŚR_TRW_w_bud'!$Z$12</f>
        <v>0</v>
      </c>
      <c r="BW23" s="107"/>
      <c r="BX23" s="107"/>
      <c r="BY23" s="107"/>
      <c r="BZ23" s="108"/>
      <c r="CA23" s="106">
        <f>'[1]Zaliczki_na_ŚR_TRW_w_bud'!$AI$12</f>
        <v>0</v>
      </c>
      <c r="CB23" s="107"/>
      <c r="CC23" s="107"/>
      <c r="CD23" s="107"/>
      <c r="CE23" s="128"/>
      <c r="CF23" s="6"/>
      <c r="CG23" s="64" t="s">
        <v>277</v>
      </c>
      <c r="CH23" s="112" t="s">
        <v>324</v>
      </c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4"/>
      <c r="CY23" s="106"/>
      <c r="CZ23" s="107"/>
      <c r="DA23" s="107"/>
      <c r="DB23" s="107"/>
      <c r="DC23" s="108"/>
      <c r="DD23" s="106"/>
      <c r="DE23" s="107"/>
      <c r="DF23" s="107"/>
      <c r="DG23" s="107"/>
      <c r="DH23" s="12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</row>
    <row r="24" spans="1:137" ht="15" customHeight="1">
      <c r="A24" s="62" t="s">
        <v>192</v>
      </c>
      <c r="B24" s="87" t="s">
        <v>325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129">
        <f>SUM(S25:W26)</f>
        <v>0</v>
      </c>
      <c r="T24" s="130"/>
      <c r="U24" s="130"/>
      <c r="V24" s="130"/>
      <c r="W24" s="131"/>
      <c r="X24" s="129">
        <f>SUM(X25:AB26)</f>
        <v>0</v>
      </c>
      <c r="Y24" s="130"/>
      <c r="Z24" s="130"/>
      <c r="AA24" s="130"/>
      <c r="AB24" s="132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2" t="s">
        <v>192</v>
      </c>
      <c r="BE24" s="87" t="s">
        <v>325</v>
      </c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9"/>
      <c r="BV24" s="129">
        <f>SUM(BV25:BZ26)</f>
        <v>0</v>
      </c>
      <c r="BW24" s="130"/>
      <c r="BX24" s="130"/>
      <c r="BY24" s="130"/>
      <c r="BZ24" s="131"/>
      <c r="CA24" s="129">
        <f>SUM(CA25:CE26)</f>
        <v>0</v>
      </c>
      <c r="CB24" s="130"/>
      <c r="CC24" s="130"/>
      <c r="CD24" s="130"/>
      <c r="CE24" s="132"/>
      <c r="CF24" s="6"/>
      <c r="CG24" s="62" t="s">
        <v>192</v>
      </c>
      <c r="CH24" s="87" t="s">
        <v>325</v>
      </c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9"/>
      <c r="CY24" s="129">
        <f>SUM(CY25:DC26)</f>
        <v>0</v>
      </c>
      <c r="CZ24" s="130"/>
      <c r="DA24" s="130"/>
      <c r="DB24" s="130"/>
      <c r="DC24" s="131"/>
      <c r="DD24" s="129">
        <f>SUM(DD25:DH26)</f>
        <v>0</v>
      </c>
      <c r="DE24" s="130"/>
      <c r="DF24" s="130"/>
      <c r="DG24" s="130"/>
      <c r="DH24" s="132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</row>
    <row r="25" spans="1:137" ht="15" customHeight="1">
      <c r="A25" s="64" t="s">
        <v>271</v>
      </c>
      <c r="B25" s="112" t="s">
        <v>326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06">
        <f>'[1]Należności'!$X$11</f>
        <v>0</v>
      </c>
      <c r="T25" s="107"/>
      <c r="U25" s="107"/>
      <c r="V25" s="107"/>
      <c r="W25" s="108"/>
      <c r="X25" s="106">
        <f>'[1]Należności'!$AM$11</f>
        <v>0</v>
      </c>
      <c r="Y25" s="107"/>
      <c r="Z25" s="107"/>
      <c r="AA25" s="107"/>
      <c r="AB25" s="12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4" t="s">
        <v>271</v>
      </c>
      <c r="BE25" s="112" t="s">
        <v>326</v>
      </c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4"/>
      <c r="BV25" s="106">
        <f>'[1]Należności'!$X$11</f>
        <v>0</v>
      </c>
      <c r="BW25" s="107"/>
      <c r="BX25" s="107"/>
      <c r="BY25" s="107"/>
      <c r="BZ25" s="108"/>
      <c r="CA25" s="106">
        <f>'[1]Należności'!$AM$11</f>
        <v>0</v>
      </c>
      <c r="CB25" s="107"/>
      <c r="CC25" s="107"/>
      <c r="CD25" s="107"/>
      <c r="CE25" s="128"/>
      <c r="CF25" s="6"/>
      <c r="CG25" s="64" t="s">
        <v>271</v>
      </c>
      <c r="CH25" s="112" t="s">
        <v>326</v>
      </c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  <c r="CY25" s="106"/>
      <c r="CZ25" s="107"/>
      <c r="DA25" s="107"/>
      <c r="DB25" s="107"/>
      <c r="DC25" s="108"/>
      <c r="DD25" s="106"/>
      <c r="DE25" s="107"/>
      <c r="DF25" s="107"/>
      <c r="DG25" s="107"/>
      <c r="DH25" s="12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</row>
    <row r="26" spans="1:137" ht="15" customHeight="1">
      <c r="A26" s="64" t="s">
        <v>273</v>
      </c>
      <c r="B26" s="112" t="s">
        <v>327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4"/>
      <c r="S26" s="106">
        <f>'[1]Należności'!$X$12</f>
        <v>0</v>
      </c>
      <c r="T26" s="107"/>
      <c r="U26" s="107"/>
      <c r="V26" s="107"/>
      <c r="W26" s="108"/>
      <c r="X26" s="106">
        <f>'[1]Należności'!$AM$12</f>
        <v>0</v>
      </c>
      <c r="Y26" s="107"/>
      <c r="Z26" s="107"/>
      <c r="AA26" s="107"/>
      <c r="AB26" s="128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4" t="s">
        <v>273</v>
      </c>
      <c r="BE26" s="112" t="s">
        <v>327</v>
      </c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4"/>
      <c r="BV26" s="106">
        <f>'[1]Należności'!$X$12</f>
        <v>0</v>
      </c>
      <c r="BW26" s="107"/>
      <c r="BX26" s="107"/>
      <c r="BY26" s="107"/>
      <c r="BZ26" s="108"/>
      <c r="CA26" s="106">
        <f>'[1]Należności'!$AM$12</f>
        <v>0</v>
      </c>
      <c r="CB26" s="107"/>
      <c r="CC26" s="107"/>
      <c r="CD26" s="107"/>
      <c r="CE26" s="128"/>
      <c r="CF26" s="6"/>
      <c r="CG26" s="64" t="s">
        <v>273</v>
      </c>
      <c r="CH26" s="112" t="s">
        <v>327</v>
      </c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4"/>
      <c r="CY26" s="106"/>
      <c r="CZ26" s="107"/>
      <c r="DA26" s="107"/>
      <c r="DB26" s="107"/>
      <c r="DC26" s="108"/>
      <c r="DD26" s="106"/>
      <c r="DE26" s="107"/>
      <c r="DF26" s="107"/>
      <c r="DG26" s="107"/>
      <c r="DH26" s="128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</row>
    <row r="27" spans="1:137" ht="15" customHeight="1">
      <c r="A27" s="62" t="s">
        <v>194</v>
      </c>
      <c r="B27" s="87" t="s">
        <v>328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129">
        <f>S28+S29+S30+S41</f>
        <v>0</v>
      </c>
      <c r="T27" s="130"/>
      <c r="U27" s="130"/>
      <c r="V27" s="130"/>
      <c r="W27" s="131"/>
      <c r="X27" s="129">
        <f>X28+X29+X30+X41</f>
        <v>0</v>
      </c>
      <c r="Y27" s="130"/>
      <c r="Z27" s="130"/>
      <c r="AA27" s="130"/>
      <c r="AB27" s="132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2" t="s">
        <v>194</v>
      </c>
      <c r="BE27" s="87" t="s">
        <v>328</v>
      </c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9"/>
      <c r="BV27" s="129">
        <f>BV28+BV29+BV30+BV41</f>
        <v>0</v>
      </c>
      <c r="BW27" s="130"/>
      <c r="BX27" s="130"/>
      <c r="BY27" s="130"/>
      <c r="BZ27" s="131"/>
      <c r="CA27" s="129">
        <f>CA28+CA29+CA30+CA41</f>
        <v>0</v>
      </c>
      <c r="CB27" s="130"/>
      <c r="CC27" s="130"/>
      <c r="CD27" s="130"/>
      <c r="CE27" s="132"/>
      <c r="CF27" s="6"/>
      <c r="CG27" s="62" t="s">
        <v>194</v>
      </c>
      <c r="CH27" s="87" t="s">
        <v>328</v>
      </c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9"/>
      <c r="CY27" s="129">
        <f>CY28+CY29+CY30+CY41</f>
        <v>0</v>
      </c>
      <c r="CZ27" s="130"/>
      <c r="DA27" s="130"/>
      <c r="DB27" s="130"/>
      <c r="DC27" s="131"/>
      <c r="DD27" s="129">
        <f>DD28+DD29+DD30+DD41</f>
        <v>0</v>
      </c>
      <c r="DE27" s="130"/>
      <c r="DF27" s="130"/>
      <c r="DG27" s="130"/>
      <c r="DH27" s="132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</row>
    <row r="28" spans="1:137" ht="15" customHeight="1">
      <c r="A28" s="64" t="s">
        <v>271</v>
      </c>
      <c r="B28" s="112" t="s">
        <v>329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  <c r="S28" s="106">
        <f>'[1]Inwest_długot'!$S$26</f>
        <v>0</v>
      </c>
      <c r="T28" s="107"/>
      <c r="U28" s="107"/>
      <c r="V28" s="107"/>
      <c r="W28" s="108"/>
      <c r="X28" s="106">
        <f>'[1]Inwest_długot'!$S$25</f>
        <v>0</v>
      </c>
      <c r="Y28" s="107"/>
      <c r="Z28" s="107"/>
      <c r="AA28" s="107"/>
      <c r="AB28" s="12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4" t="s">
        <v>271</v>
      </c>
      <c r="BE28" s="112" t="s">
        <v>329</v>
      </c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4"/>
      <c r="BV28" s="106">
        <f>'[1]Inwest_długot'!$S$26</f>
        <v>0</v>
      </c>
      <c r="BW28" s="107"/>
      <c r="BX28" s="107"/>
      <c r="BY28" s="107"/>
      <c r="BZ28" s="108"/>
      <c r="CA28" s="106">
        <f>'[1]Inwest_długot'!$S$25</f>
        <v>0</v>
      </c>
      <c r="CB28" s="107"/>
      <c r="CC28" s="107"/>
      <c r="CD28" s="107"/>
      <c r="CE28" s="128"/>
      <c r="CF28" s="6"/>
      <c r="CG28" s="64" t="s">
        <v>271</v>
      </c>
      <c r="CH28" s="112" t="s">
        <v>329</v>
      </c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  <c r="CY28" s="106"/>
      <c r="CZ28" s="107"/>
      <c r="DA28" s="107"/>
      <c r="DB28" s="107"/>
      <c r="DC28" s="108"/>
      <c r="DD28" s="106"/>
      <c r="DE28" s="107"/>
      <c r="DF28" s="107"/>
      <c r="DG28" s="107"/>
      <c r="DH28" s="12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</row>
    <row r="29" spans="1:137" s="75" customFormat="1" ht="15" customHeight="1">
      <c r="A29" s="64" t="s">
        <v>273</v>
      </c>
      <c r="B29" s="112" t="s">
        <v>330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67">
        <f>'[1]Inwest_długot'!$X$26</f>
        <v>0</v>
      </c>
      <c r="T29" s="168"/>
      <c r="U29" s="168"/>
      <c r="V29" s="168"/>
      <c r="W29" s="169"/>
      <c r="X29" s="167">
        <f>'[1]Inwest_długot'!$X$25</f>
        <v>0</v>
      </c>
      <c r="Y29" s="168"/>
      <c r="Z29" s="168"/>
      <c r="AA29" s="168"/>
      <c r="AB29" s="170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64" t="s">
        <v>273</v>
      </c>
      <c r="BE29" s="112" t="s">
        <v>330</v>
      </c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4"/>
      <c r="BV29" s="167">
        <f>'[1]Inwest_długot'!$X$26</f>
        <v>0</v>
      </c>
      <c r="BW29" s="168"/>
      <c r="BX29" s="168"/>
      <c r="BY29" s="168"/>
      <c r="BZ29" s="169"/>
      <c r="CA29" s="167">
        <f>'[1]Inwest_długot'!$X$25</f>
        <v>0</v>
      </c>
      <c r="CB29" s="168"/>
      <c r="CC29" s="168"/>
      <c r="CD29" s="168"/>
      <c r="CE29" s="170"/>
      <c r="CF29" s="18"/>
      <c r="CG29" s="64" t="s">
        <v>273</v>
      </c>
      <c r="CH29" s="112" t="s">
        <v>330</v>
      </c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4"/>
      <c r="CY29" s="167"/>
      <c r="CZ29" s="168"/>
      <c r="DA29" s="168"/>
      <c r="DB29" s="168"/>
      <c r="DC29" s="169"/>
      <c r="DD29" s="167"/>
      <c r="DE29" s="168"/>
      <c r="DF29" s="168"/>
      <c r="DG29" s="168"/>
      <c r="DH29" s="170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ht="15" customHeight="1">
      <c r="A30" s="64" t="s">
        <v>277</v>
      </c>
      <c r="B30" s="112" t="s">
        <v>331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129">
        <f>S31+S36</f>
        <v>0</v>
      </c>
      <c r="T30" s="130"/>
      <c r="U30" s="130"/>
      <c r="V30" s="130"/>
      <c r="W30" s="131"/>
      <c r="X30" s="129">
        <f>X31+X36</f>
        <v>0</v>
      </c>
      <c r="Y30" s="130"/>
      <c r="Z30" s="130"/>
      <c r="AA30" s="130"/>
      <c r="AB30" s="132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4" t="s">
        <v>277</v>
      </c>
      <c r="BE30" s="112" t="s">
        <v>331</v>
      </c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4"/>
      <c r="BV30" s="129">
        <f>BV31+BV36</f>
        <v>0</v>
      </c>
      <c r="BW30" s="130"/>
      <c r="BX30" s="130"/>
      <c r="BY30" s="130"/>
      <c r="BZ30" s="131"/>
      <c r="CA30" s="129">
        <f>CA31+CA36</f>
        <v>0</v>
      </c>
      <c r="CB30" s="130"/>
      <c r="CC30" s="130"/>
      <c r="CD30" s="130"/>
      <c r="CE30" s="132"/>
      <c r="CF30" s="6"/>
      <c r="CG30" s="64" t="s">
        <v>277</v>
      </c>
      <c r="CH30" s="112" t="s">
        <v>331</v>
      </c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4"/>
      <c r="CY30" s="129">
        <f>CY31+CY36</f>
        <v>0</v>
      </c>
      <c r="CZ30" s="130"/>
      <c r="DA30" s="130"/>
      <c r="DB30" s="130"/>
      <c r="DC30" s="131"/>
      <c r="DD30" s="129">
        <f>DD31+DD36</f>
        <v>0</v>
      </c>
      <c r="DE30" s="130"/>
      <c r="DF30" s="130"/>
      <c r="DG30" s="130"/>
      <c r="DH30" s="132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</row>
    <row r="31" spans="1:137" ht="15" customHeight="1">
      <c r="A31" s="64"/>
      <c r="B31" s="84" t="s">
        <v>149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106">
        <f>SUM(S32:W35)</f>
        <v>0</v>
      </c>
      <c r="T31" s="107"/>
      <c r="U31" s="107"/>
      <c r="V31" s="107"/>
      <c r="W31" s="108"/>
      <c r="X31" s="106">
        <f>SUM(X32:AB35)</f>
        <v>0</v>
      </c>
      <c r="Y31" s="107"/>
      <c r="Z31" s="107"/>
      <c r="AA31" s="107"/>
      <c r="AB31" s="12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4"/>
      <c r="BE31" s="84" t="s">
        <v>149</v>
      </c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6"/>
      <c r="BV31" s="106">
        <f>SUM(BV32:BZ35)</f>
        <v>0</v>
      </c>
      <c r="BW31" s="107"/>
      <c r="BX31" s="107"/>
      <c r="BY31" s="107"/>
      <c r="BZ31" s="108"/>
      <c r="CA31" s="106">
        <f>SUM(CA32:CE35)</f>
        <v>0</v>
      </c>
      <c r="CB31" s="107"/>
      <c r="CC31" s="107"/>
      <c r="CD31" s="107"/>
      <c r="CE31" s="128"/>
      <c r="CF31" s="6"/>
      <c r="CG31" s="64"/>
      <c r="CH31" s="84" t="s">
        <v>149</v>
      </c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6"/>
      <c r="CY31" s="106">
        <f>SUM(CY32:DC35)</f>
        <v>0</v>
      </c>
      <c r="CZ31" s="107"/>
      <c r="DA31" s="107"/>
      <c r="DB31" s="107"/>
      <c r="DC31" s="108"/>
      <c r="DD31" s="106">
        <f>SUM(DD32:DH35)</f>
        <v>0</v>
      </c>
      <c r="DE31" s="107"/>
      <c r="DF31" s="107"/>
      <c r="DG31" s="107"/>
      <c r="DH31" s="12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</row>
    <row r="32" spans="1:137" ht="15" customHeight="1">
      <c r="A32" s="64"/>
      <c r="B32" s="84" t="s">
        <v>332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106">
        <f>'[1]Aktywa_długot_J_Pow'!$S$26</f>
        <v>0</v>
      </c>
      <c r="T32" s="107"/>
      <c r="U32" s="107"/>
      <c r="V32" s="107"/>
      <c r="W32" s="108"/>
      <c r="X32" s="106">
        <f>'[1]Aktywa_długot_J_Pow'!$S$25</f>
        <v>0</v>
      </c>
      <c r="Y32" s="107"/>
      <c r="Z32" s="107"/>
      <c r="AA32" s="107"/>
      <c r="AB32" s="12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4"/>
      <c r="BE32" s="84" t="s">
        <v>332</v>
      </c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6"/>
      <c r="BV32" s="106">
        <f>'[1]Aktywa_długot_J_Pow'!$S$26</f>
        <v>0</v>
      </c>
      <c r="BW32" s="107"/>
      <c r="BX32" s="107"/>
      <c r="BY32" s="107"/>
      <c r="BZ32" s="108"/>
      <c r="CA32" s="106">
        <f>'[1]Aktywa_długot_J_Pow'!$S$25</f>
        <v>0</v>
      </c>
      <c r="CB32" s="107"/>
      <c r="CC32" s="107"/>
      <c r="CD32" s="107"/>
      <c r="CE32" s="128"/>
      <c r="CF32" s="6"/>
      <c r="CG32" s="64"/>
      <c r="CH32" s="84" t="s">
        <v>332</v>
      </c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6"/>
      <c r="CY32" s="106"/>
      <c r="CZ32" s="107"/>
      <c r="DA32" s="107"/>
      <c r="DB32" s="107"/>
      <c r="DC32" s="108"/>
      <c r="DD32" s="106"/>
      <c r="DE32" s="107"/>
      <c r="DF32" s="107"/>
      <c r="DG32" s="107"/>
      <c r="DH32" s="12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</row>
    <row r="33" spans="1:137" ht="15" customHeight="1">
      <c r="A33" s="64"/>
      <c r="B33" s="84" t="s">
        <v>333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106">
        <f>'[1]Aktywa_długot_J_Pow'!$X$26</f>
        <v>0</v>
      </c>
      <c r="T33" s="107"/>
      <c r="U33" s="107"/>
      <c r="V33" s="107"/>
      <c r="W33" s="108"/>
      <c r="X33" s="106">
        <f>'[1]Aktywa_długot_J_Pow'!$X$25</f>
        <v>0</v>
      </c>
      <c r="Y33" s="107"/>
      <c r="Z33" s="107"/>
      <c r="AA33" s="107"/>
      <c r="AB33" s="12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4"/>
      <c r="BE33" s="84" t="s">
        <v>333</v>
      </c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6"/>
      <c r="BV33" s="106">
        <f>'[1]Aktywa_długot_J_Pow'!$X$26</f>
        <v>0</v>
      </c>
      <c r="BW33" s="107"/>
      <c r="BX33" s="107"/>
      <c r="BY33" s="107"/>
      <c r="BZ33" s="108"/>
      <c r="CA33" s="106">
        <f>'[1]Aktywa_długot_J_Pow'!$X$25</f>
        <v>0</v>
      </c>
      <c r="CB33" s="107"/>
      <c r="CC33" s="107"/>
      <c r="CD33" s="107"/>
      <c r="CE33" s="128"/>
      <c r="CF33" s="6"/>
      <c r="CG33" s="64"/>
      <c r="CH33" s="84" t="s">
        <v>333</v>
      </c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6"/>
      <c r="CY33" s="106"/>
      <c r="CZ33" s="107"/>
      <c r="DA33" s="107"/>
      <c r="DB33" s="107"/>
      <c r="DC33" s="108"/>
      <c r="DD33" s="106"/>
      <c r="DE33" s="107"/>
      <c r="DF33" s="107"/>
      <c r="DG33" s="107"/>
      <c r="DH33" s="12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</row>
    <row r="34" spans="1:137" ht="15" customHeight="1">
      <c r="A34" s="64"/>
      <c r="B34" s="84" t="s">
        <v>334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106">
        <f>'[1]Aktywa_długot_J_Pow'!$AC$26</f>
        <v>0</v>
      </c>
      <c r="T34" s="107"/>
      <c r="U34" s="107"/>
      <c r="V34" s="107"/>
      <c r="W34" s="108"/>
      <c r="X34" s="106">
        <f>'[1]Aktywa_długot_J_Pow'!$AC$25</f>
        <v>0</v>
      </c>
      <c r="Y34" s="107"/>
      <c r="Z34" s="107"/>
      <c r="AA34" s="107"/>
      <c r="AB34" s="12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4"/>
      <c r="BE34" s="84" t="s">
        <v>334</v>
      </c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6"/>
      <c r="BV34" s="106">
        <f>'[1]Aktywa_długot_J_Pow'!$AC$26</f>
        <v>0</v>
      </c>
      <c r="BW34" s="107"/>
      <c r="BX34" s="107"/>
      <c r="BY34" s="107"/>
      <c r="BZ34" s="108"/>
      <c r="CA34" s="106">
        <f>'[1]Aktywa_długot_J_Pow'!$AC$25</f>
        <v>0</v>
      </c>
      <c r="CB34" s="107"/>
      <c r="CC34" s="107"/>
      <c r="CD34" s="107"/>
      <c r="CE34" s="128"/>
      <c r="CF34" s="6"/>
      <c r="CG34" s="64"/>
      <c r="CH34" s="84" t="s">
        <v>334</v>
      </c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6"/>
      <c r="CY34" s="106"/>
      <c r="CZ34" s="107"/>
      <c r="DA34" s="107"/>
      <c r="DB34" s="107"/>
      <c r="DC34" s="108"/>
      <c r="DD34" s="106"/>
      <c r="DE34" s="107"/>
      <c r="DF34" s="107"/>
      <c r="DG34" s="107"/>
      <c r="DH34" s="12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</row>
    <row r="35" spans="1:137" ht="15" customHeight="1">
      <c r="A35" s="64"/>
      <c r="B35" s="84" t="s">
        <v>335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106">
        <f>'[1]Aktywa_długot_J_Pow'!$AH$26</f>
        <v>0</v>
      </c>
      <c r="T35" s="107"/>
      <c r="U35" s="107"/>
      <c r="V35" s="107"/>
      <c r="W35" s="108"/>
      <c r="X35" s="106">
        <f>'[1]Aktywa_długot_J_Pow'!$AH$25</f>
        <v>0</v>
      </c>
      <c r="Y35" s="107"/>
      <c r="Z35" s="107"/>
      <c r="AA35" s="107"/>
      <c r="AB35" s="128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4"/>
      <c r="BE35" s="84" t="s">
        <v>335</v>
      </c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106">
        <f>'[1]Aktywa_długot_J_Pow'!$AH$26</f>
        <v>0</v>
      </c>
      <c r="BW35" s="107"/>
      <c r="BX35" s="107"/>
      <c r="BY35" s="107"/>
      <c r="BZ35" s="108"/>
      <c r="CA35" s="106">
        <f>'[1]Aktywa_długot_J_Pow'!$AH$25</f>
        <v>0</v>
      </c>
      <c r="CB35" s="107"/>
      <c r="CC35" s="107"/>
      <c r="CD35" s="107"/>
      <c r="CE35" s="128"/>
      <c r="CF35" s="6"/>
      <c r="CG35" s="64"/>
      <c r="CH35" s="84" t="s">
        <v>335</v>
      </c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6"/>
      <c r="CY35" s="106"/>
      <c r="CZ35" s="107"/>
      <c r="DA35" s="107"/>
      <c r="DB35" s="107"/>
      <c r="DC35" s="108"/>
      <c r="DD35" s="106"/>
      <c r="DE35" s="107"/>
      <c r="DF35" s="107"/>
      <c r="DG35" s="107"/>
      <c r="DH35" s="12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</row>
    <row r="36" spans="1:137" ht="15" customHeight="1">
      <c r="A36" s="64"/>
      <c r="B36" s="84" t="s">
        <v>138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106">
        <f>SUM(S37:W40)</f>
        <v>0</v>
      </c>
      <c r="T36" s="107"/>
      <c r="U36" s="107"/>
      <c r="V36" s="107"/>
      <c r="W36" s="108"/>
      <c r="X36" s="106">
        <f>SUM(X37:AB40)</f>
        <v>0</v>
      </c>
      <c r="Y36" s="107"/>
      <c r="Z36" s="107"/>
      <c r="AA36" s="107"/>
      <c r="AB36" s="128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4"/>
      <c r="BE36" s="84" t="s">
        <v>138</v>
      </c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6"/>
      <c r="BV36" s="106">
        <f>SUM(BV37:BZ40)</f>
        <v>0</v>
      </c>
      <c r="BW36" s="107"/>
      <c r="BX36" s="107"/>
      <c r="BY36" s="107"/>
      <c r="BZ36" s="108"/>
      <c r="CA36" s="106">
        <f>SUM(CA37:CE40)</f>
        <v>0</v>
      </c>
      <c r="CB36" s="107"/>
      <c r="CC36" s="107"/>
      <c r="CD36" s="107"/>
      <c r="CE36" s="128"/>
      <c r="CF36" s="6"/>
      <c r="CG36" s="64"/>
      <c r="CH36" s="84" t="s">
        <v>138</v>
      </c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6"/>
      <c r="CY36" s="106">
        <f>SUM(CY37:DC40)</f>
        <v>0</v>
      </c>
      <c r="CZ36" s="107"/>
      <c r="DA36" s="107"/>
      <c r="DB36" s="107"/>
      <c r="DC36" s="108"/>
      <c r="DD36" s="106">
        <f>SUM(DD37:DH40)</f>
        <v>0</v>
      </c>
      <c r="DE36" s="107"/>
      <c r="DF36" s="107"/>
      <c r="DG36" s="107"/>
      <c r="DH36" s="12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</row>
    <row r="37" spans="1:137" ht="15" customHeight="1">
      <c r="A37" s="64"/>
      <c r="B37" s="84" t="s">
        <v>332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106">
        <f>'[1]Aktywa_długot_J_Poz'!$S$25</f>
        <v>0</v>
      </c>
      <c r="T37" s="107"/>
      <c r="U37" s="107"/>
      <c r="V37" s="107"/>
      <c r="W37" s="108"/>
      <c r="X37" s="106">
        <f>'[1]Aktywa_długot_J_Poz'!$S$24</f>
        <v>0</v>
      </c>
      <c r="Y37" s="107"/>
      <c r="Z37" s="107"/>
      <c r="AA37" s="107"/>
      <c r="AB37" s="12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4"/>
      <c r="BE37" s="84" t="s">
        <v>332</v>
      </c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6"/>
      <c r="BV37" s="106">
        <f>'[1]Aktywa_długot_J_Poz'!$S$25</f>
        <v>0</v>
      </c>
      <c r="BW37" s="107"/>
      <c r="BX37" s="107"/>
      <c r="BY37" s="107"/>
      <c r="BZ37" s="108"/>
      <c r="CA37" s="106">
        <f>'[1]Aktywa_długot_J_Poz'!$S$24</f>
        <v>0</v>
      </c>
      <c r="CB37" s="107"/>
      <c r="CC37" s="107"/>
      <c r="CD37" s="107"/>
      <c r="CE37" s="128"/>
      <c r="CF37" s="6"/>
      <c r="CG37" s="64"/>
      <c r="CH37" s="84" t="s">
        <v>332</v>
      </c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6"/>
      <c r="CY37" s="106"/>
      <c r="CZ37" s="107"/>
      <c r="DA37" s="107"/>
      <c r="DB37" s="107"/>
      <c r="DC37" s="108"/>
      <c r="DD37" s="106"/>
      <c r="DE37" s="107"/>
      <c r="DF37" s="107"/>
      <c r="DG37" s="107"/>
      <c r="DH37" s="12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</row>
    <row r="38" spans="1:137" ht="15" customHeight="1">
      <c r="A38" s="64"/>
      <c r="B38" s="84" t="s">
        <v>336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106">
        <f>'[1]Aktywa_długot_J_Poz'!$X$25</f>
        <v>0</v>
      </c>
      <c r="T38" s="107"/>
      <c r="U38" s="107"/>
      <c r="V38" s="107"/>
      <c r="W38" s="108"/>
      <c r="X38" s="106">
        <f>'[1]Aktywa_długot_J_Poz'!$X$24</f>
        <v>0</v>
      </c>
      <c r="Y38" s="107"/>
      <c r="Z38" s="107"/>
      <c r="AA38" s="107"/>
      <c r="AB38" s="12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4"/>
      <c r="BE38" s="84" t="s">
        <v>336</v>
      </c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6"/>
      <c r="BV38" s="106">
        <f>'[1]Aktywa_długot_J_Poz'!$X$25</f>
        <v>0</v>
      </c>
      <c r="BW38" s="107"/>
      <c r="BX38" s="107"/>
      <c r="BY38" s="107"/>
      <c r="BZ38" s="108"/>
      <c r="CA38" s="106">
        <f>'[1]Aktywa_długot_J_Poz'!$X$24</f>
        <v>0</v>
      </c>
      <c r="CB38" s="107"/>
      <c r="CC38" s="107"/>
      <c r="CD38" s="107"/>
      <c r="CE38" s="128"/>
      <c r="CF38" s="6"/>
      <c r="CG38" s="64"/>
      <c r="CH38" s="84" t="s">
        <v>336</v>
      </c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6"/>
      <c r="CY38" s="106"/>
      <c r="CZ38" s="107"/>
      <c r="DA38" s="107"/>
      <c r="DB38" s="107"/>
      <c r="DC38" s="108"/>
      <c r="DD38" s="106"/>
      <c r="DE38" s="107"/>
      <c r="DF38" s="107"/>
      <c r="DG38" s="107"/>
      <c r="DH38" s="12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</row>
    <row r="39" spans="1:137" ht="15" customHeight="1">
      <c r="A39" s="64"/>
      <c r="B39" s="84" t="s">
        <v>334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106">
        <f>'[1]Aktywa_długot_J_Poz'!$AC$25</f>
        <v>0</v>
      </c>
      <c r="T39" s="107"/>
      <c r="U39" s="107"/>
      <c r="V39" s="107"/>
      <c r="W39" s="108"/>
      <c r="X39" s="106">
        <f>'[1]Aktywa_długot_J_Poz'!$AC$24</f>
        <v>0</v>
      </c>
      <c r="Y39" s="107"/>
      <c r="Z39" s="107"/>
      <c r="AA39" s="107"/>
      <c r="AB39" s="128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4"/>
      <c r="BE39" s="84" t="s">
        <v>334</v>
      </c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6"/>
      <c r="BV39" s="106">
        <f>'[1]Aktywa_długot_J_Poz'!$AC$25</f>
        <v>0</v>
      </c>
      <c r="BW39" s="107"/>
      <c r="BX39" s="107"/>
      <c r="BY39" s="107"/>
      <c r="BZ39" s="108"/>
      <c r="CA39" s="106">
        <f>'[1]Aktywa_długot_J_Poz'!$AC$24</f>
        <v>0</v>
      </c>
      <c r="CB39" s="107"/>
      <c r="CC39" s="107"/>
      <c r="CD39" s="107"/>
      <c r="CE39" s="128"/>
      <c r="CF39" s="6"/>
      <c r="CG39" s="64"/>
      <c r="CH39" s="84" t="s">
        <v>334</v>
      </c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6"/>
      <c r="CY39" s="106"/>
      <c r="CZ39" s="107"/>
      <c r="DA39" s="107"/>
      <c r="DB39" s="107"/>
      <c r="DC39" s="108"/>
      <c r="DD39" s="106"/>
      <c r="DE39" s="107"/>
      <c r="DF39" s="107"/>
      <c r="DG39" s="107"/>
      <c r="DH39" s="12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</row>
    <row r="40" spans="1:137" ht="15" customHeight="1">
      <c r="A40" s="64"/>
      <c r="B40" s="84" t="s">
        <v>335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106">
        <f>'[1]Aktywa_długot_J_Poz'!$AH$25</f>
        <v>0</v>
      </c>
      <c r="T40" s="107"/>
      <c r="U40" s="107"/>
      <c r="V40" s="107"/>
      <c r="W40" s="108"/>
      <c r="X40" s="106">
        <f>'[1]Aktywa_długot_J_Poz'!$AH$24</f>
        <v>0</v>
      </c>
      <c r="Y40" s="107"/>
      <c r="Z40" s="107"/>
      <c r="AA40" s="107"/>
      <c r="AB40" s="12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4"/>
      <c r="BE40" s="84" t="s">
        <v>335</v>
      </c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6"/>
      <c r="BV40" s="106">
        <f>'[1]Aktywa_długot_J_Poz'!$AH$25</f>
        <v>0</v>
      </c>
      <c r="BW40" s="107"/>
      <c r="BX40" s="107"/>
      <c r="BY40" s="107"/>
      <c r="BZ40" s="108"/>
      <c r="CA40" s="106">
        <f>'[1]Aktywa_długot_J_Poz'!$AH$24</f>
        <v>0</v>
      </c>
      <c r="CB40" s="107"/>
      <c r="CC40" s="107"/>
      <c r="CD40" s="107"/>
      <c r="CE40" s="128"/>
      <c r="CF40" s="6"/>
      <c r="CG40" s="64"/>
      <c r="CH40" s="84" t="s">
        <v>335</v>
      </c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6"/>
      <c r="CY40" s="106"/>
      <c r="CZ40" s="107"/>
      <c r="DA40" s="107"/>
      <c r="DB40" s="107"/>
      <c r="DC40" s="108"/>
      <c r="DD40" s="106"/>
      <c r="DE40" s="107"/>
      <c r="DF40" s="107"/>
      <c r="DG40" s="107"/>
      <c r="DH40" s="12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</row>
    <row r="41" spans="1:137" ht="15" customHeight="1">
      <c r="A41" s="64" t="s">
        <v>314</v>
      </c>
      <c r="B41" s="112" t="s">
        <v>337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06">
        <f>'[1]Inwest_długot'!$AH$26</f>
        <v>0</v>
      </c>
      <c r="T41" s="107"/>
      <c r="U41" s="107"/>
      <c r="V41" s="107"/>
      <c r="W41" s="108"/>
      <c r="X41" s="106">
        <f>'[1]Inwest_długot'!$AH$24</f>
        <v>0</v>
      </c>
      <c r="Y41" s="107"/>
      <c r="Z41" s="107"/>
      <c r="AA41" s="107"/>
      <c r="AB41" s="128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4" t="s">
        <v>314</v>
      </c>
      <c r="BE41" s="112" t="s">
        <v>337</v>
      </c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4"/>
      <c r="BV41" s="106">
        <f>'[1]Inwest_długot'!$AH$26</f>
        <v>0</v>
      </c>
      <c r="BW41" s="107"/>
      <c r="BX41" s="107"/>
      <c r="BY41" s="107"/>
      <c r="BZ41" s="108"/>
      <c r="CA41" s="106">
        <f>'[1]Inwest_długot'!$AH$24</f>
        <v>0</v>
      </c>
      <c r="CB41" s="107"/>
      <c r="CC41" s="107"/>
      <c r="CD41" s="107"/>
      <c r="CE41" s="128"/>
      <c r="CF41" s="6"/>
      <c r="CG41" s="64" t="s">
        <v>314</v>
      </c>
      <c r="CH41" s="112" t="s">
        <v>337</v>
      </c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4"/>
      <c r="CY41" s="106"/>
      <c r="CZ41" s="107"/>
      <c r="DA41" s="107"/>
      <c r="DB41" s="107"/>
      <c r="DC41" s="108"/>
      <c r="DD41" s="106"/>
      <c r="DE41" s="107"/>
      <c r="DF41" s="107"/>
      <c r="DG41" s="107"/>
      <c r="DH41" s="12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</row>
    <row r="42" spans="1:137" ht="15" customHeight="1">
      <c r="A42" s="62" t="s">
        <v>202</v>
      </c>
      <c r="B42" s="164" t="s">
        <v>338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129">
        <f>SUM(S43:W44)</f>
        <v>0</v>
      </c>
      <c r="T42" s="130"/>
      <c r="U42" s="130"/>
      <c r="V42" s="130"/>
      <c r="W42" s="131"/>
      <c r="X42" s="129">
        <f>SUM(X43:AB44)</f>
        <v>0</v>
      </c>
      <c r="Y42" s="130"/>
      <c r="Z42" s="130"/>
      <c r="AA42" s="130"/>
      <c r="AB42" s="132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2" t="s">
        <v>202</v>
      </c>
      <c r="BE42" s="164" t="s">
        <v>338</v>
      </c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6"/>
      <c r="BV42" s="129">
        <f>SUM(BV43:BZ44)</f>
        <v>0</v>
      </c>
      <c r="BW42" s="130"/>
      <c r="BX42" s="130"/>
      <c r="BY42" s="130"/>
      <c r="BZ42" s="131"/>
      <c r="CA42" s="129">
        <f>SUM(CA43:CE44)</f>
        <v>0</v>
      </c>
      <c r="CB42" s="130"/>
      <c r="CC42" s="130"/>
      <c r="CD42" s="130"/>
      <c r="CE42" s="132"/>
      <c r="CF42" s="6"/>
      <c r="CG42" s="62" t="s">
        <v>202</v>
      </c>
      <c r="CH42" s="164" t="s">
        <v>338</v>
      </c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6"/>
      <c r="CY42" s="129">
        <f>SUM(CY43:DC44)</f>
        <v>0</v>
      </c>
      <c r="CZ42" s="130"/>
      <c r="DA42" s="130"/>
      <c r="DB42" s="130"/>
      <c r="DC42" s="131"/>
      <c r="DD42" s="129">
        <f>SUM(DD43:DH44)</f>
        <v>0</v>
      </c>
      <c r="DE42" s="130"/>
      <c r="DF42" s="130"/>
      <c r="DG42" s="130"/>
      <c r="DH42" s="132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</row>
    <row r="43" spans="1:137" ht="15" customHeight="1">
      <c r="A43" s="65" t="s">
        <v>271</v>
      </c>
      <c r="B43" s="120" t="s">
        <v>339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  <c r="S43" s="123">
        <f>'[1]RMC_Długot'!$AH$9</f>
        <v>0</v>
      </c>
      <c r="T43" s="124"/>
      <c r="U43" s="124"/>
      <c r="V43" s="124"/>
      <c r="W43" s="125"/>
      <c r="X43" s="123">
        <f>'[1]RMC_Długot'!$AM$9</f>
        <v>0</v>
      </c>
      <c r="Y43" s="124"/>
      <c r="Z43" s="124"/>
      <c r="AA43" s="124"/>
      <c r="AB43" s="12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5" t="s">
        <v>271</v>
      </c>
      <c r="BE43" s="120" t="s">
        <v>339</v>
      </c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2"/>
      <c r="BV43" s="123">
        <f>'[1]RMC_Długot'!$AH$9</f>
        <v>0</v>
      </c>
      <c r="BW43" s="124"/>
      <c r="BX43" s="124"/>
      <c r="BY43" s="124"/>
      <c r="BZ43" s="125"/>
      <c r="CA43" s="123">
        <f>'[1]RMC_Długot'!$AM$9</f>
        <v>0</v>
      </c>
      <c r="CB43" s="124"/>
      <c r="CC43" s="124"/>
      <c r="CD43" s="124"/>
      <c r="CE43" s="126"/>
      <c r="CF43" s="6"/>
      <c r="CG43" s="65" t="s">
        <v>271</v>
      </c>
      <c r="CH43" s="120" t="s">
        <v>339</v>
      </c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2"/>
      <c r="CY43" s="123"/>
      <c r="CZ43" s="124"/>
      <c r="DA43" s="124"/>
      <c r="DB43" s="124"/>
      <c r="DC43" s="125"/>
      <c r="DD43" s="123"/>
      <c r="DE43" s="124"/>
      <c r="DF43" s="124"/>
      <c r="DG43" s="124"/>
      <c r="DH43" s="12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</row>
    <row r="44" spans="1:137" ht="15" customHeight="1" thickBot="1">
      <c r="A44" s="65" t="s">
        <v>273</v>
      </c>
      <c r="B44" s="120" t="s">
        <v>303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23">
        <f>'[1]RMC_Długot'!$AH$10</f>
        <v>0</v>
      </c>
      <c r="T44" s="124"/>
      <c r="U44" s="124"/>
      <c r="V44" s="124"/>
      <c r="W44" s="125"/>
      <c r="X44" s="123">
        <f>'[1]RMC_Długot'!$AM$10</f>
        <v>0</v>
      </c>
      <c r="Y44" s="124"/>
      <c r="Z44" s="124"/>
      <c r="AA44" s="124"/>
      <c r="AB44" s="12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5" t="s">
        <v>273</v>
      </c>
      <c r="BE44" s="120" t="s">
        <v>303</v>
      </c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2"/>
      <c r="BV44" s="123">
        <f>'[1]RMC_Długot'!$AH$10</f>
        <v>0</v>
      </c>
      <c r="BW44" s="124"/>
      <c r="BX44" s="124"/>
      <c r="BY44" s="124"/>
      <c r="BZ44" s="125"/>
      <c r="CA44" s="123">
        <f>'[1]RMC_Długot'!$AM$10</f>
        <v>0</v>
      </c>
      <c r="CB44" s="124"/>
      <c r="CC44" s="124"/>
      <c r="CD44" s="124"/>
      <c r="CE44" s="126"/>
      <c r="CF44" s="6"/>
      <c r="CG44" s="65" t="s">
        <v>273</v>
      </c>
      <c r="CH44" s="120" t="s">
        <v>303</v>
      </c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2"/>
      <c r="CY44" s="123"/>
      <c r="CZ44" s="124"/>
      <c r="DA44" s="124"/>
      <c r="DB44" s="124"/>
      <c r="DC44" s="125"/>
      <c r="DD44" s="123"/>
      <c r="DE44" s="124"/>
      <c r="DF44" s="124"/>
      <c r="DG44" s="124"/>
      <c r="DH44" s="12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</row>
    <row r="45" spans="1:137" ht="15" customHeight="1" hidden="1">
      <c r="A45" s="7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7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"/>
      <c r="CG45" s="7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</row>
    <row r="46" spans="1:137" ht="15" customHeight="1" hidden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6"/>
      <c r="CG46" s="77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</row>
    <row r="47" spans="1:137" ht="15" customHeight="1" hidden="1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6"/>
      <c r="CG47" s="77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</row>
    <row r="48" spans="1:137" ht="15" customHeight="1" hidden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77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6"/>
      <c r="CG48" s="77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</row>
    <row r="49" spans="1:137" ht="15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7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6"/>
      <c r="CG49" s="77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</row>
    <row r="50" spans="1:137" ht="15" customHeight="1" hidden="1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77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6"/>
      <c r="CG50" s="77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</row>
    <row r="51" spans="1:137" ht="15" customHeight="1" hidden="1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77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6"/>
      <c r="CG51" s="77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</row>
    <row r="52" spans="1:137" ht="15" customHeight="1" hidden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77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6"/>
      <c r="CG52" s="77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</row>
    <row r="53" spans="1:137" ht="15" customHeight="1" hidden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77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6"/>
      <c r="CG53" s="77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</row>
    <row r="54" spans="1:137" ht="15" customHeight="1" hidden="1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77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6"/>
      <c r="CG54" s="77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</row>
    <row r="55" spans="1:137" ht="15" customHeight="1" hidden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6"/>
      <c r="CG55" s="77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</row>
    <row r="56" spans="1:137" ht="1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77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6"/>
      <c r="CG56" s="77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</row>
    <row r="57" spans="1:137" ht="15" customHeight="1" hidden="1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77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6"/>
      <c r="CG57" s="77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</row>
    <row r="58" spans="1:137" ht="15" customHeight="1" hidden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77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6"/>
      <c r="CG58" s="77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</row>
    <row r="59" spans="1:137" ht="15" customHeight="1" hidden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77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6"/>
      <c r="CG59" s="77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</row>
    <row r="60" spans="1:137" ht="15" customHeight="1" hidden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77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6"/>
      <c r="CG60" s="77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</row>
    <row r="61" spans="1:137" ht="15" customHeight="1" hidden="1" thickBo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77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6"/>
      <c r="CG61" s="77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</row>
    <row r="62" spans="1:137" ht="15" customHeight="1" hidden="1">
      <c r="A62" s="158" t="s">
        <v>308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158" t="s">
        <v>308</v>
      </c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60"/>
      <c r="CF62" s="6"/>
      <c r="CG62" s="158" t="s">
        <v>308</v>
      </c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60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</row>
    <row r="63" spans="1:137" ht="15" customHeight="1" hidden="1" thickBot="1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3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161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3"/>
      <c r="CF63" s="6"/>
      <c r="CG63" s="161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3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</row>
    <row r="64" spans="1:137" s="74" customFormat="1" ht="15" customHeight="1" hidden="1">
      <c r="A64" s="148" t="s">
        <v>4</v>
      </c>
      <c r="B64" s="150" t="s">
        <v>5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2"/>
      <c r="S64" s="150" t="str">
        <f>stanb</f>
        <v>Stan na dzień 31.12.2009</v>
      </c>
      <c r="T64" s="151"/>
      <c r="U64" s="151"/>
      <c r="V64" s="151"/>
      <c r="W64" s="152"/>
      <c r="X64" s="150" t="str">
        <f>stanp</f>
        <v>Stan na dzień 31.12.2008</v>
      </c>
      <c r="Y64" s="151"/>
      <c r="Z64" s="151"/>
      <c r="AA64" s="151"/>
      <c r="AB64" s="156"/>
      <c r="AC64" s="12"/>
      <c r="AD64" s="6"/>
      <c r="AE64" s="6"/>
      <c r="AF64" s="6"/>
      <c r="AG64" s="6"/>
      <c r="AH64" s="6"/>
      <c r="AI64" s="6"/>
      <c r="AJ64" s="6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48" t="s">
        <v>4</v>
      </c>
      <c r="BE64" s="150" t="s">
        <v>5</v>
      </c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2"/>
      <c r="BV64" s="150" t="str">
        <f>stanb</f>
        <v>Stan na dzień 31.12.2009</v>
      </c>
      <c r="BW64" s="151"/>
      <c r="BX64" s="151"/>
      <c r="BY64" s="151"/>
      <c r="BZ64" s="152"/>
      <c r="CA64" s="150" t="str">
        <f>stanp</f>
        <v>Stan na dzień 31.12.2008</v>
      </c>
      <c r="CB64" s="151"/>
      <c r="CC64" s="151"/>
      <c r="CD64" s="151"/>
      <c r="CE64" s="156"/>
      <c r="CF64" s="12"/>
      <c r="CG64" s="148" t="s">
        <v>4</v>
      </c>
      <c r="CH64" s="150" t="s">
        <v>5</v>
      </c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2"/>
      <c r="CY64" s="150" t="str">
        <f>stanb</f>
        <v>Stan na dzień 31.12.2009</v>
      </c>
      <c r="CZ64" s="151"/>
      <c r="DA64" s="151"/>
      <c r="DB64" s="151"/>
      <c r="DC64" s="152"/>
      <c r="DD64" s="150" t="str">
        <f>stanp</f>
        <v>Stan na dzień 31.12.2008</v>
      </c>
      <c r="DE64" s="151"/>
      <c r="DF64" s="151"/>
      <c r="DG64" s="151"/>
      <c r="DH64" s="156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</row>
    <row r="65" spans="1:137" s="74" customFormat="1" ht="15" customHeight="1" hidden="1" thickBot="1">
      <c r="A65" s="149"/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5"/>
      <c r="S65" s="153"/>
      <c r="T65" s="154"/>
      <c r="U65" s="154"/>
      <c r="V65" s="154"/>
      <c r="W65" s="155"/>
      <c r="X65" s="153"/>
      <c r="Y65" s="154"/>
      <c r="Z65" s="154"/>
      <c r="AA65" s="154"/>
      <c r="AB65" s="157"/>
      <c r="AC65" s="12"/>
      <c r="AD65" s="6"/>
      <c r="AE65" s="6"/>
      <c r="AF65" s="6"/>
      <c r="AG65" s="6"/>
      <c r="AH65" s="6"/>
      <c r="AI65" s="6"/>
      <c r="AJ65" s="6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49"/>
      <c r="BE65" s="153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5"/>
      <c r="BV65" s="153"/>
      <c r="BW65" s="154"/>
      <c r="BX65" s="154"/>
      <c r="BY65" s="154"/>
      <c r="BZ65" s="155"/>
      <c r="CA65" s="153"/>
      <c r="CB65" s="154"/>
      <c r="CC65" s="154"/>
      <c r="CD65" s="154"/>
      <c r="CE65" s="157"/>
      <c r="CF65" s="12"/>
      <c r="CG65" s="149"/>
      <c r="CH65" s="153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5"/>
      <c r="CY65" s="153"/>
      <c r="CZ65" s="154"/>
      <c r="DA65" s="154"/>
      <c r="DB65" s="154"/>
      <c r="DC65" s="155"/>
      <c r="DD65" s="153"/>
      <c r="DE65" s="154"/>
      <c r="DF65" s="154"/>
      <c r="DG65" s="154"/>
      <c r="DH65" s="157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</row>
    <row r="66" spans="1:137" ht="15" customHeight="1">
      <c r="A66" s="80" t="s">
        <v>196</v>
      </c>
      <c r="B66" s="141" t="s">
        <v>340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3"/>
      <c r="S66" s="144">
        <f>S67+S73+S87+S104</f>
        <v>50484292.949999996</v>
      </c>
      <c r="T66" s="145"/>
      <c r="U66" s="145"/>
      <c r="V66" s="145"/>
      <c r="W66" s="146"/>
      <c r="X66" s="144">
        <f>X67+X73+X87+X104</f>
        <v>50685686.14999999</v>
      </c>
      <c r="Y66" s="145"/>
      <c r="Z66" s="145"/>
      <c r="AA66" s="145"/>
      <c r="AB66" s="14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80" t="s">
        <v>196</v>
      </c>
      <c r="BE66" s="141" t="s">
        <v>340</v>
      </c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3"/>
      <c r="BV66" s="144">
        <f>BV67+BV73+BV87+BV104</f>
        <v>50484292.949999996</v>
      </c>
      <c r="BW66" s="145"/>
      <c r="BX66" s="145"/>
      <c r="BY66" s="145"/>
      <c r="BZ66" s="146"/>
      <c r="CA66" s="144">
        <f>CA67+CA73+CA87+CA104</f>
        <v>50685686.14999999</v>
      </c>
      <c r="CB66" s="145"/>
      <c r="CC66" s="145"/>
      <c r="CD66" s="145"/>
      <c r="CE66" s="147"/>
      <c r="CF66" s="6"/>
      <c r="CG66" s="80" t="s">
        <v>196</v>
      </c>
      <c r="CH66" s="141" t="s">
        <v>340</v>
      </c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3"/>
      <c r="CY66" s="144">
        <f>CY67+CY73+CY87+CY104</f>
        <v>0</v>
      </c>
      <c r="CZ66" s="145"/>
      <c r="DA66" s="145"/>
      <c r="DB66" s="145"/>
      <c r="DC66" s="146"/>
      <c r="DD66" s="144">
        <f>DD67+DD73+DD87+DD104</f>
        <v>0</v>
      </c>
      <c r="DE66" s="145"/>
      <c r="DF66" s="145"/>
      <c r="DG66" s="145"/>
      <c r="DH66" s="147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</row>
    <row r="67" spans="1:137" ht="15" customHeight="1">
      <c r="A67" s="62" t="s">
        <v>6</v>
      </c>
      <c r="B67" s="87" t="s">
        <v>341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  <c r="S67" s="129">
        <f>SUM(S68:W72)</f>
        <v>1062067.24</v>
      </c>
      <c r="T67" s="130"/>
      <c r="U67" s="130"/>
      <c r="V67" s="130"/>
      <c r="W67" s="131"/>
      <c r="X67" s="129">
        <f>SUM(X68:AB72)</f>
        <v>979759.3500000001</v>
      </c>
      <c r="Y67" s="130"/>
      <c r="Z67" s="130"/>
      <c r="AA67" s="130"/>
      <c r="AB67" s="132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2" t="s">
        <v>6</v>
      </c>
      <c r="BE67" s="87" t="s">
        <v>341</v>
      </c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9"/>
      <c r="BV67" s="129">
        <f>SUM(BV68:BZ72)</f>
        <v>1062067.24</v>
      </c>
      <c r="BW67" s="130"/>
      <c r="BX67" s="130"/>
      <c r="BY67" s="130"/>
      <c r="BZ67" s="131"/>
      <c r="CA67" s="129">
        <f>SUM(CA68:CE72)</f>
        <v>979759.3500000001</v>
      </c>
      <c r="CB67" s="130"/>
      <c r="CC67" s="130"/>
      <c r="CD67" s="130"/>
      <c r="CE67" s="132"/>
      <c r="CF67" s="6"/>
      <c r="CG67" s="62" t="s">
        <v>6</v>
      </c>
      <c r="CH67" s="87" t="s">
        <v>341</v>
      </c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9"/>
      <c r="CY67" s="129">
        <f>SUM(CY68:DC72)</f>
        <v>0</v>
      </c>
      <c r="CZ67" s="130"/>
      <c r="DA67" s="130"/>
      <c r="DB67" s="130"/>
      <c r="DC67" s="131"/>
      <c r="DD67" s="129">
        <f>SUM(DD68:DH72)</f>
        <v>0</v>
      </c>
      <c r="DE67" s="130"/>
      <c r="DF67" s="130"/>
      <c r="DG67" s="130"/>
      <c r="DH67" s="132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</row>
    <row r="68" spans="1:137" ht="15" customHeight="1">
      <c r="A68" s="64" t="s">
        <v>271</v>
      </c>
      <c r="B68" s="112" t="s">
        <v>342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4"/>
      <c r="S68" s="106">
        <f>'[1]Zapasy'!$AB$12</f>
        <v>179610.62</v>
      </c>
      <c r="T68" s="107"/>
      <c r="U68" s="107"/>
      <c r="V68" s="107"/>
      <c r="W68" s="108"/>
      <c r="X68" s="106">
        <f>'[1]Zapasy'!$AN$12</f>
        <v>229601.7</v>
      </c>
      <c r="Y68" s="107"/>
      <c r="Z68" s="107"/>
      <c r="AA68" s="107"/>
      <c r="AB68" s="12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4" t="s">
        <v>271</v>
      </c>
      <c r="BE68" s="112" t="s">
        <v>342</v>
      </c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4"/>
      <c r="BV68" s="106">
        <f>'[1]Zapasy'!$AB$12</f>
        <v>179610.62</v>
      </c>
      <c r="BW68" s="107"/>
      <c r="BX68" s="107"/>
      <c r="BY68" s="107"/>
      <c r="BZ68" s="108"/>
      <c r="CA68" s="106">
        <f>'[1]Zapasy'!$AN$12</f>
        <v>229601.7</v>
      </c>
      <c r="CB68" s="107"/>
      <c r="CC68" s="107"/>
      <c r="CD68" s="107"/>
      <c r="CE68" s="128"/>
      <c r="CF68" s="6"/>
      <c r="CG68" s="64" t="s">
        <v>271</v>
      </c>
      <c r="CH68" s="112" t="s">
        <v>342</v>
      </c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4"/>
      <c r="CY68" s="106"/>
      <c r="CZ68" s="107"/>
      <c r="DA68" s="107"/>
      <c r="DB68" s="107"/>
      <c r="DC68" s="108"/>
      <c r="DD68" s="106"/>
      <c r="DE68" s="107"/>
      <c r="DF68" s="107"/>
      <c r="DG68" s="107"/>
      <c r="DH68" s="128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</row>
    <row r="69" spans="1:137" ht="15" customHeight="1">
      <c r="A69" s="64" t="s">
        <v>273</v>
      </c>
      <c r="B69" s="112" t="s">
        <v>343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06">
        <f>'[1]Zapasy'!$AB$15</f>
        <v>0</v>
      </c>
      <c r="T69" s="107"/>
      <c r="U69" s="107"/>
      <c r="V69" s="107"/>
      <c r="W69" s="108"/>
      <c r="X69" s="106">
        <f>'[1]Zapasy'!$AN$15</f>
        <v>0</v>
      </c>
      <c r="Y69" s="107"/>
      <c r="Z69" s="107"/>
      <c r="AA69" s="107"/>
      <c r="AB69" s="12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4" t="s">
        <v>273</v>
      </c>
      <c r="BE69" s="112" t="s">
        <v>343</v>
      </c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4"/>
      <c r="BV69" s="106">
        <f>'[1]Zapasy'!$AB$15</f>
        <v>0</v>
      </c>
      <c r="BW69" s="107"/>
      <c r="BX69" s="107"/>
      <c r="BY69" s="107"/>
      <c r="BZ69" s="108"/>
      <c r="CA69" s="106">
        <f>'[1]Zapasy'!$AN$15</f>
        <v>0</v>
      </c>
      <c r="CB69" s="107"/>
      <c r="CC69" s="107"/>
      <c r="CD69" s="107"/>
      <c r="CE69" s="128"/>
      <c r="CF69" s="6"/>
      <c r="CG69" s="64" t="s">
        <v>273</v>
      </c>
      <c r="CH69" s="112" t="s">
        <v>343</v>
      </c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4"/>
      <c r="CY69" s="106"/>
      <c r="CZ69" s="107"/>
      <c r="DA69" s="107"/>
      <c r="DB69" s="107"/>
      <c r="DC69" s="108"/>
      <c r="DD69" s="106"/>
      <c r="DE69" s="107"/>
      <c r="DF69" s="107"/>
      <c r="DG69" s="107"/>
      <c r="DH69" s="12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</row>
    <row r="70" spans="1:137" ht="15" customHeight="1">
      <c r="A70" s="64" t="s">
        <v>277</v>
      </c>
      <c r="B70" s="112" t="s">
        <v>344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  <c r="S70" s="106">
        <f>'[1]Zapasy'!$AB$16</f>
        <v>837764.7599999999</v>
      </c>
      <c r="T70" s="107"/>
      <c r="U70" s="107"/>
      <c r="V70" s="107"/>
      <c r="W70" s="108"/>
      <c r="X70" s="106">
        <f>'[1]Zapasy'!$AN$16</f>
        <v>750157.65</v>
      </c>
      <c r="Y70" s="107"/>
      <c r="Z70" s="107"/>
      <c r="AA70" s="107"/>
      <c r="AB70" s="12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4" t="s">
        <v>277</v>
      </c>
      <c r="BE70" s="112" t="s">
        <v>344</v>
      </c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4"/>
      <c r="BV70" s="106">
        <f>'[1]Zapasy'!$AB$16</f>
        <v>837764.7599999999</v>
      </c>
      <c r="BW70" s="107"/>
      <c r="BX70" s="107"/>
      <c r="BY70" s="107"/>
      <c r="BZ70" s="108"/>
      <c r="CA70" s="106">
        <f>'[1]Zapasy'!$AN$16</f>
        <v>750157.65</v>
      </c>
      <c r="CB70" s="107"/>
      <c r="CC70" s="107"/>
      <c r="CD70" s="107"/>
      <c r="CE70" s="128"/>
      <c r="CF70" s="6"/>
      <c r="CG70" s="64" t="s">
        <v>277</v>
      </c>
      <c r="CH70" s="112" t="s">
        <v>344</v>
      </c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4"/>
      <c r="CY70" s="106"/>
      <c r="CZ70" s="107"/>
      <c r="DA70" s="107"/>
      <c r="DB70" s="107"/>
      <c r="DC70" s="108"/>
      <c r="DD70" s="106"/>
      <c r="DE70" s="107"/>
      <c r="DF70" s="107"/>
      <c r="DG70" s="107"/>
      <c r="DH70" s="12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</row>
    <row r="71" spans="1:137" ht="15" customHeight="1">
      <c r="A71" s="64" t="s">
        <v>314</v>
      </c>
      <c r="B71" s="112" t="s">
        <v>345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4"/>
      <c r="S71" s="106">
        <f>'[1]Zapasy'!$AB$17</f>
        <v>44691.86</v>
      </c>
      <c r="T71" s="107"/>
      <c r="U71" s="107"/>
      <c r="V71" s="107"/>
      <c r="W71" s="108"/>
      <c r="X71" s="106">
        <f>'[1]Zapasy'!$AN$17</f>
        <v>0</v>
      </c>
      <c r="Y71" s="107"/>
      <c r="Z71" s="107"/>
      <c r="AA71" s="107"/>
      <c r="AB71" s="12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4" t="s">
        <v>314</v>
      </c>
      <c r="BE71" s="112" t="s">
        <v>345</v>
      </c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4"/>
      <c r="BV71" s="106">
        <f>'[1]Zapasy'!$AB$17</f>
        <v>44691.86</v>
      </c>
      <c r="BW71" s="107"/>
      <c r="BX71" s="107"/>
      <c r="BY71" s="107"/>
      <c r="BZ71" s="108"/>
      <c r="CA71" s="106">
        <f>'[1]Zapasy'!$AN$17</f>
        <v>0</v>
      </c>
      <c r="CB71" s="107"/>
      <c r="CC71" s="107"/>
      <c r="CD71" s="107"/>
      <c r="CE71" s="128"/>
      <c r="CF71" s="6"/>
      <c r="CG71" s="64" t="s">
        <v>314</v>
      </c>
      <c r="CH71" s="112" t="s">
        <v>345</v>
      </c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4"/>
      <c r="CY71" s="106"/>
      <c r="CZ71" s="107"/>
      <c r="DA71" s="107"/>
      <c r="DB71" s="107"/>
      <c r="DC71" s="108"/>
      <c r="DD71" s="106"/>
      <c r="DE71" s="107"/>
      <c r="DF71" s="107"/>
      <c r="DG71" s="107"/>
      <c r="DH71" s="128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</row>
    <row r="72" spans="1:137" ht="15" customHeight="1">
      <c r="A72" s="64" t="s">
        <v>346</v>
      </c>
      <c r="B72" s="112" t="s">
        <v>347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4"/>
      <c r="S72" s="106">
        <f>'[1]Zapasy'!$AB$18</f>
        <v>0</v>
      </c>
      <c r="T72" s="107"/>
      <c r="U72" s="107"/>
      <c r="V72" s="107"/>
      <c r="W72" s="108"/>
      <c r="X72" s="106">
        <f>'[1]Zapasy'!$AN$18</f>
        <v>0</v>
      </c>
      <c r="Y72" s="107"/>
      <c r="Z72" s="107"/>
      <c r="AA72" s="107"/>
      <c r="AB72" s="12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4" t="s">
        <v>346</v>
      </c>
      <c r="BE72" s="112" t="s">
        <v>347</v>
      </c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4"/>
      <c r="BV72" s="106">
        <f>'[1]Zapasy'!$AB$18</f>
        <v>0</v>
      </c>
      <c r="BW72" s="107"/>
      <c r="BX72" s="107"/>
      <c r="BY72" s="107"/>
      <c r="BZ72" s="108"/>
      <c r="CA72" s="106">
        <f>'[1]Zapasy'!$AN$18</f>
        <v>0</v>
      </c>
      <c r="CB72" s="107"/>
      <c r="CC72" s="107"/>
      <c r="CD72" s="107"/>
      <c r="CE72" s="128"/>
      <c r="CF72" s="6"/>
      <c r="CG72" s="64" t="s">
        <v>346</v>
      </c>
      <c r="CH72" s="112" t="s">
        <v>347</v>
      </c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4"/>
      <c r="CY72" s="106"/>
      <c r="CZ72" s="107"/>
      <c r="DA72" s="107"/>
      <c r="DB72" s="107"/>
      <c r="DC72" s="108"/>
      <c r="DD72" s="106"/>
      <c r="DE72" s="107"/>
      <c r="DF72" s="107"/>
      <c r="DG72" s="107"/>
      <c r="DH72" s="128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</row>
    <row r="73" spans="1:137" ht="15" customHeight="1">
      <c r="A73" s="62" t="s">
        <v>190</v>
      </c>
      <c r="B73" s="87" t="s">
        <v>348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9"/>
      <c r="S73" s="129">
        <f>S74+S79</f>
        <v>3455308.13</v>
      </c>
      <c r="T73" s="130"/>
      <c r="U73" s="130"/>
      <c r="V73" s="130"/>
      <c r="W73" s="132"/>
      <c r="X73" s="129">
        <f>X74+X79</f>
        <v>3363457.9699999997</v>
      </c>
      <c r="Y73" s="130"/>
      <c r="Z73" s="130"/>
      <c r="AA73" s="130"/>
      <c r="AB73" s="132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2" t="s">
        <v>190</v>
      </c>
      <c r="BE73" s="87" t="s">
        <v>348</v>
      </c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9"/>
      <c r="BV73" s="129">
        <f>BV74+BV79</f>
        <v>3455308.13</v>
      </c>
      <c r="BW73" s="130"/>
      <c r="BX73" s="130"/>
      <c r="BY73" s="130"/>
      <c r="BZ73" s="131"/>
      <c r="CA73" s="129">
        <f>CA74+CA79</f>
        <v>3363457.9699999997</v>
      </c>
      <c r="CB73" s="130"/>
      <c r="CC73" s="130"/>
      <c r="CD73" s="130"/>
      <c r="CE73" s="132"/>
      <c r="CF73" s="6"/>
      <c r="CG73" s="62" t="s">
        <v>190</v>
      </c>
      <c r="CH73" s="87" t="s">
        <v>348</v>
      </c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9"/>
      <c r="CY73" s="129">
        <f>CY74+CY79</f>
        <v>0</v>
      </c>
      <c r="CZ73" s="130"/>
      <c r="DA73" s="130"/>
      <c r="DB73" s="130"/>
      <c r="DC73" s="131"/>
      <c r="DD73" s="129">
        <f>DD74+DD79</f>
        <v>0</v>
      </c>
      <c r="DE73" s="130"/>
      <c r="DF73" s="130"/>
      <c r="DG73" s="130"/>
      <c r="DH73" s="132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</row>
    <row r="74" spans="1:137" ht="15" customHeight="1">
      <c r="A74" s="64" t="s">
        <v>271</v>
      </c>
      <c r="B74" s="112" t="s">
        <v>349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4"/>
      <c r="S74" s="106">
        <f>S75+S78</f>
        <v>0</v>
      </c>
      <c r="T74" s="107"/>
      <c r="U74" s="107"/>
      <c r="V74" s="107"/>
      <c r="W74" s="108"/>
      <c r="X74" s="106">
        <f>X75+X78</f>
        <v>0</v>
      </c>
      <c r="Y74" s="107"/>
      <c r="Z74" s="107"/>
      <c r="AA74" s="107"/>
      <c r="AB74" s="128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4" t="s">
        <v>271</v>
      </c>
      <c r="BE74" s="112" t="s">
        <v>349</v>
      </c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4"/>
      <c r="BV74" s="106">
        <f>BV75+BV78</f>
        <v>0</v>
      </c>
      <c r="BW74" s="107"/>
      <c r="BX74" s="107"/>
      <c r="BY74" s="107"/>
      <c r="BZ74" s="108"/>
      <c r="CA74" s="106">
        <f>CA75+CA78</f>
        <v>0</v>
      </c>
      <c r="CB74" s="107"/>
      <c r="CC74" s="107"/>
      <c r="CD74" s="107"/>
      <c r="CE74" s="128"/>
      <c r="CF74" s="6"/>
      <c r="CG74" s="64" t="s">
        <v>271</v>
      </c>
      <c r="CH74" s="112" t="s">
        <v>349</v>
      </c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4"/>
      <c r="CY74" s="106">
        <f>CY75+CY78</f>
        <v>0</v>
      </c>
      <c r="CZ74" s="107"/>
      <c r="DA74" s="107"/>
      <c r="DB74" s="107"/>
      <c r="DC74" s="108"/>
      <c r="DD74" s="106">
        <f>DD75+DD78</f>
        <v>0</v>
      </c>
      <c r="DE74" s="107"/>
      <c r="DF74" s="107"/>
      <c r="DG74" s="107"/>
      <c r="DH74" s="128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</row>
    <row r="75" spans="1:137" ht="15" customHeight="1">
      <c r="A75" s="64"/>
      <c r="B75" s="112" t="s">
        <v>350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106">
        <f>SUM(S76:W77)</f>
        <v>0</v>
      </c>
      <c r="T75" s="107"/>
      <c r="U75" s="107"/>
      <c r="V75" s="107"/>
      <c r="W75" s="108"/>
      <c r="X75" s="106">
        <f>SUM(X76:AB77)</f>
        <v>0</v>
      </c>
      <c r="Y75" s="107"/>
      <c r="Z75" s="107"/>
      <c r="AA75" s="107"/>
      <c r="AB75" s="128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4"/>
      <c r="BE75" s="112" t="s">
        <v>350</v>
      </c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4"/>
      <c r="BV75" s="106">
        <f>SUM(BV76:BZ77)</f>
        <v>0</v>
      </c>
      <c r="BW75" s="107"/>
      <c r="BX75" s="107"/>
      <c r="BY75" s="107"/>
      <c r="BZ75" s="108"/>
      <c r="CA75" s="106">
        <f>SUM(CA76:CE77)</f>
        <v>0</v>
      </c>
      <c r="CB75" s="107"/>
      <c r="CC75" s="107"/>
      <c r="CD75" s="107"/>
      <c r="CE75" s="128"/>
      <c r="CF75" s="6"/>
      <c r="CG75" s="64"/>
      <c r="CH75" s="112" t="s">
        <v>350</v>
      </c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4"/>
      <c r="CY75" s="106">
        <f>SUM(CY76:DC77)</f>
        <v>0</v>
      </c>
      <c r="CZ75" s="107"/>
      <c r="DA75" s="107"/>
      <c r="DB75" s="107"/>
      <c r="DC75" s="108"/>
      <c r="DD75" s="106">
        <f>SUM(DD76:DH77)</f>
        <v>0</v>
      </c>
      <c r="DE75" s="107"/>
      <c r="DF75" s="107"/>
      <c r="DG75" s="107"/>
      <c r="DH75" s="128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</row>
    <row r="76" spans="1:137" ht="15" customHeight="1">
      <c r="A76" s="64"/>
      <c r="B76" s="84" t="s">
        <v>351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  <c r="S76" s="106">
        <f>'[1]Należności'!$X$16</f>
        <v>0</v>
      </c>
      <c r="T76" s="107"/>
      <c r="U76" s="107"/>
      <c r="V76" s="107"/>
      <c r="W76" s="108"/>
      <c r="X76" s="106">
        <f>'[1]Należności'!$AM$16</f>
        <v>0</v>
      </c>
      <c r="Y76" s="107"/>
      <c r="Z76" s="107"/>
      <c r="AA76" s="107"/>
      <c r="AB76" s="12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4"/>
      <c r="BE76" s="84" t="s">
        <v>351</v>
      </c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6"/>
      <c r="BV76" s="106">
        <f>'[1]Należności'!$X$16</f>
        <v>0</v>
      </c>
      <c r="BW76" s="107"/>
      <c r="BX76" s="107"/>
      <c r="BY76" s="107"/>
      <c r="BZ76" s="108"/>
      <c r="CA76" s="106">
        <f>'[1]Należności'!$AM$16</f>
        <v>0</v>
      </c>
      <c r="CB76" s="107"/>
      <c r="CC76" s="107"/>
      <c r="CD76" s="107"/>
      <c r="CE76" s="128"/>
      <c r="CF76" s="6"/>
      <c r="CG76" s="64"/>
      <c r="CH76" s="84" t="s">
        <v>351</v>
      </c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6"/>
      <c r="CY76" s="106"/>
      <c r="CZ76" s="107"/>
      <c r="DA76" s="107"/>
      <c r="DB76" s="107"/>
      <c r="DC76" s="108"/>
      <c r="DD76" s="106"/>
      <c r="DE76" s="107"/>
      <c r="DF76" s="107"/>
      <c r="DG76" s="107"/>
      <c r="DH76" s="128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</row>
    <row r="77" spans="1:137" ht="15" customHeight="1">
      <c r="A77" s="64"/>
      <c r="B77" s="84" t="s">
        <v>294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106">
        <f>'[1]Należności'!$X$17</f>
        <v>0</v>
      </c>
      <c r="T77" s="107"/>
      <c r="U77" s="107"/>
      <c r="V77" s="107"/>
      <c r="W77" s="108"/>
      <c r="X77" s="106">
        <f>'[1]Należności'!$AM$17</f>
        <v>0</v>
      </c>
      <c r="Y77" s="107"/>
      <c r="Z77" s="107"/>
      <c r="AA77" s="107"/>
      <c r="AB77" s="12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4"/>
      <c r="BE77" s="84" t="s">
        <v>294</v>
      </c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6"/>
      <c r="BV77" s="106">
        <f>'[1]Należności'!$X$17</f>
        <v>0</v>
      </c>
      <c r="BW77" s="107"/>
      <c r="BX77" s="107"/>
      <c r="BY77" s="107"/>
      <c r="BZ77" s="108"/>
      <c r="CA77" s="106">
        <f>'[1]Należności'!$AM$17</f>
        <v>0</v>
      </c>
      <c r="CB77" s="107"/>
      <c r="CC77" s="107"/>
      <c r="CD77" s="107"/>
      <c r="CE77" s="128"/>
      <c r="CF77" s="6"/>
      <c r="CG77" s="64"/>
      <c r="CH77" s="84" t="s">
        <v>294</v>
      </c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6"/>
      <c r="CY77" s="106"/>
      <c r="CZ77" s="107"/>
      <c r="DA77" s="107"/>
      <c r="DB77" s="107"/>
      <c r="DC77" s="108"/>
      <c r="DD77" s="106"/>
      <c r="DE77" s="107"/>
      <c r="DF77" s="107"/>
      <c r="DG77" s="107"/>
      <c r="DH77" s="12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</row>
    <row r="78" spans="1:137" ht="15" customHeight="1">
      <c r="A78" s="64"/>
      <c r="B78" s="84" t="s">
        <v>292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6"/>
      <c r="S78" s="106">
        <f>'[1]Należności'!$X$18</f>
        <v>0</v>
      </c>
      <c r="T78" s="107"/>
      <c r="U78" s="107"/>
      <c r="V78" s="107"/>
      <c r="W78" s="108"/>
      <c r="X78" s="106">
        <f>'[1]Należności'!$AM$18</f>
        <v>0</v>
      </c>
      <c r="Y78" s="107"/>
      <c r="Z78" s="107"/>
      <c r="AA78" s="107"/>
      <c r="AB78" s="12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4"/>
      <c r="BE78" s="84" t="s">
        <v>292</v>
      </c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6"/>
      <c r="BV78" s="106">
        <f>'[1]Należności'!$X$18</f>
        <v>0</v>
      </c>
      <c r="BW78" s="107"/>
      <c r="BX78" s="107"/>
      <c r="BY78" s="107"/>
      <c r="BZ78" s="108"/>
      <c r="CA78" s="106">
        <f>'[1]Należności'!$AM$18</f>
        <v>0</v>
      </c>
      <c r="CB78" s="107"/>
      <c r="CC78" s="107"/>
      <c r="CD78" s="107"/>
      <c r="CE78" s="128"/>
      <c r="CF78" s="6"/>
      <c r="CG78" s="64"/>
      <c r="CH78" s="84" t="s">
        <v>292</v>
      </c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6"/>
      <c r="CY78" s="106"/>
      <c r="CZ78" s="107"/>
      <c r="DA78" s="107"/>
      <c r="DB78" s="107"/>
      <c r="DC78" s="108"/>
      <c r="DD78" s="106"/>
      <c r="DE78" s="107"/>
      <c r="DF78" s="107"/>
      <c r="DG78" s="107"/>
      <c r="DH78" s="12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</row>
    <row r="79" spans="1:137" ht="15" customHeight="1">
      <c r="A79" s="64" t="s">
        <v>273</v>
      </c>
      <c r="B79" s="112" t="s">
        <v>352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106">
        <f>S80+S83+S85+S86</f>
        <v>3455308.13</v>
      </c>
      <c r="T79" s="107"/>
      <c r="U79" s="107"/>
      <c r="V79" s="107"/>
      <c r="W79" s="108"/>
      <c r="X79" s="106">
        <f>X80+X83+X85+X86</f>
        <v>3363457.9699999997</v>
      </c>
      <c r="Y79" s="107"/>
      <c r="Z79" s="107"/>
      <c r="AA79" s="107"/>
      <c r="AB79" s="12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4" t="s">
        <v>273</v>
      </c>
      <c r="BE79" s="112" t="s">
        <v>352</v>
      </c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4"/>
      <c r="BV79" s="106">
        <f>BV80+BV83+BV85+BV86</f>
        <v>3455308.13</v>
      </c>
      <c r="BW79" s="107"/>
      <c r="BX79" s="107"/>
      <c r="BY79" s="107"/>
      <c r="BZ79" s="108"/>
      <c r="CA79" s="106">
        <f>CA80+CA83+CA85+CA86</f>
        <v>3363457.9699999997</v>
      </c>
      <c r="CB79" s="107"/>
      <c r="CC79" s="107"/>
      <c r="CD79" s="107"/>
      <c r="CE79" s="128"/>
      <c r="CF79" s="6"/>
      <c r="CG79" s="64" t="s">
        <v>273</v>
      </c>
      <c r="CH79" s="112" t="s">
        <v>352</v>
      </c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4"/>
      <c r="CY79" s="106">
        <f>CY80+CY83+CY85+CY86</f>
        <v>0</v>
      </c>
      <c r="CZ79" s="107"/>
      <c r="DA79" s="107"/>
      <c r="DB79" s="107"/>
      <c r="DC79" s="108"/>
      <c r="DD79" s="106">
        <f>DD80+DD83+DD85+DD86</f>
        <v>0</v>
      </c>
      <c r="DE79" s="107"/>
      <c r="DF79" s="107"/>
      <c r="DG79" s="107"/>
      <c r="DH79" s="12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</row>
    <row r="80" spans="1:137" ht="15" customHeight="1">
      <c r="A80" s="64"/>
      <c r="B80" s="112" t="s">
        <v>350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106">
        <f>SUM(S81:W82)</f>
        <v>1344580.4</v>
      </c>
      <c r="T80" s="107"/>
      <c r="U80" s="107"/>
      <c r="V80" s="107"/>
      <c r="W80" s="108"/>
      <c r="X80" s="106">
        <f>SUM(X81:AB82)</f>
        <v>1595945.92</v>
      </c>
      <c r="Y80" s="107"/>
      <c r="Z80" s="107"/>
      <c r="AA80" s="107"/>
      <c r="AB80" s="12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4"/>
      <c r="BE80" s="112" t="s">
        <v>350</v>
      </c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4"/>
      <c r="BV80" s="106">
        <f>SUM(BV81:BZ82)</f>
        <v>1344580.4</v>
      </c>
      <c r="BW80" s="107"/>
      <c r="BX80" s="107"/>
      <c r="BY80" s="107"/>
      <c r="BZ80" s="108"/>
      <c r="CA80" s="106">
        <f>SUM(CA81:CE82)</f>
        <v>1595945.92</v>
      </c>
      <c r="CB80" s="107"/>
      <c r="CC80" s="107"/>
      <c r="CD80" s="107"/>
      <c r="CE80" s="128"/>
      <c r="CF80" s="6"/>
      <c r="CG80" s="64"/>
      <c r="CH80" s="112" t="s">
        <v>350</v>
      </c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4"/>
      <c r="CY80" s="106">
        <f>SUM(CY81:DC82)</f>
        <v>0</v>
      </c>
      <c r="CZ80" s="107"/>
      <c r="DA80" s="107"/>
      <c r="DB80" s="107"/>
      <c r="DC80" s="108"/>
      <c r="DD80" s="106">
        <f>SUM(DD81:DH82)</f>
        <v>0</v>
      </c>
      <c r="DE80" s="107"/>
      <c r="DF80" s="107"/>
      <c r="DG80" s="107"/>
      <c r="DH80" s="12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</row>
    <row r="81" spans="1:137" ht="15" customHeight="1">
      <c r="A81" s="64"/>
      <c r="B81" s="84" t="s">
        <v>290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106">
        <f>'[1]Należności'!$X$21</f>
        <v>1344580.4</v>
      </c>
      <c r="T81" s="107"/>
      <c r="U81" s="107"/>
      <c r="V81" s="107"/>
      <c r="W81" s="108"/>
      <c r="X81" s="106">
        <f>'[1]Należności'!$AM$21</f>
        <v>1595945.92</v>
      </c>
      <c r="Y81" s="107"/>
      <c r="Z81" s="107"/>
      <c r="AA81" s="107"/>
      <c r="AB81" s="12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4"/>
      <c r="BE81" s="84" t="s">
        <v>290</v>
      </c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6"/>
      <c r="BV81" s="106">
        <f>'[1]Należności'!$X$21</f>
        <v>1344580.4</v>
      </c>
      <c r="BW81" s="107"/>
      <c r="BX81" s="107"/>
      <c r="BY81" s="107"/>
      <c r="BZ81" s="108"/>
      <c r="CA81" s="106">
        <f>'[1]Należności'!$AM$21</f>
        <v>1595945.92</v>
      </c>
      <c r="CB81" s="107"/>
      <c r="CC81" s="107"/>
      <c r="CD81" s="107"/>
      <c r="CE81" s="128"/>
      <c r="CF81" s="6"/>
      <c r="CG81" s="64"/>
      <c r="CH81" s="84" t="s">
        <v>290</v>
      </c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6"/>
      <c r="CY81" s="106"/>
      <c r="CZ81" s="107"/>
      <c r="DA81" s="107"/>
      <c r="DB81" s="107"/>
      <c r="DC81" s="108"/>
      <c r="DD81" s="106"/>
      <c r="DE81" s="107"/>
      <c r="DF81" s="107"/>
      <c r="DG81" s="107"/>
      <c r="DH81" s="12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</row>
    <row r="82" spans="1:137" ht="15" customHeight="1">
      <c r="A82" s="64"/>
      <c r="B82" s="84" t="s">
        <v>294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6"/>
      <c r="S82" s="106">
        <f>'[1]Należności'!$X$22</f>
        <v>0</v>
      </c>
      <c r="T82" s="107"/>
      <c r="U82" s="107"/>
      <c r="V82" s="107"/>
      <c r="W82" s="108"/>
      <c r="X82" s="106">
        <f>'[1]Należności'!$AM$22</f>
        <v>0</v>
      </c>
      <c r="Y82" s="107"/>
      <c r="Z82" s="107"/>
      <c r="AA82" s="107"/>
      <c r="AB82" s="12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4"/>
      <c r="BE82" s="84" t="s">
        <v>294</v>
      </c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6"/>
      <c r="BV82" s="106">
        <f>'[1]Należności'!$X$22</f>
        <v>0</v>
      </c>
      <c r="BW82" s="107"/>
      <c r="BX82" s="107"/>
      <c r="BY82" s="107"/>
      <c r="BZ82" s="108"/>
      <c r="CA82" s="106">
        <f>'[1]Należności'!$AM$22</f>
        <v>0</v>
      </c>
      <c r="CB82" s="107"/>
      <c r="CC82" s="107"/>
      <c r="CD82" s="107"/>
      <c r="CE82" s="128"/>
      <c r="CF82" s="6"/>
      <c r="CG82" s="64"/>
      <c r="CH82" s="84" t="s">
        <v>294</v>
      </c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6"/>
      <c r="CY82" s="106"/>
      <c r="CZ82" s="107"/>
      <c r="DA82" s="107"/>
      <c r="DB82" s="107"/>
      <c r="DC82" s="108"/>
      <c r="DD82" s="106"/>
      <c r="DE82" s="107"/>
      <c r="DF82" s="107"/>
      <c r="DG82" s="107"/>
      <c r="DH82" s="12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</row>
    <row r="83" spans="1:137" ht="15" customHeight="1">
      <c r="A83" s="115"/>
      <c r="B83" s="90" t="s">
        <v>353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2"/>
      <c r="S83" s="123">
        <f>'[1]Należności'!$X$23</f>
        <v>8697.3</v>
      </c>
      <c r="T83" s="124"/>
      <c r="U83" s="124"/>
      <c r="V83" s="124"/>
      <c r="W83" s="125"/>
      <c r="X83" s="123">
        <f>'[1]Należności'!$AM$23</f>
        <v>21017.62</v>
      </c>
      <c r="Y83" s="124"/>
      <c r="Z83" s="124"/>
      <c r="AA83" s="124"/>
      <c r="AB83" s="12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115"/>
      <c r="BE83" s="90" t="s">
        <v>353</v>
      </c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2"/>
      <c r="BV83" s="123">
        <f>'[1]Należności'!$X$23</f>
        <v>8697.3</v>
      </c>
      <c r="BW83" s="124"/>
      <c r="BX83" s="124"/>
      <c r="BY83" s="124"/>
      <c r="BZ83" s="125"/>
      <c r="CA83" s="123">
        <f>'[1]Należności'!$AM$23</f>
        <v>21017.62</v>
      </c>
      <c r="CB83" s="124"/>
      <c r="CC83" s="124"/>
      <c r="CD83" s="124"/>
      <c r="CE83" s="126"/>
      <c r="CF83" s="6"/>
      <c r="CG83" s="115"/>
      <c r="CH83" s="90" t="s">
        <v>353</v>
      </c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2"/>
      <c r="CY83" s="123"/>
      <c r="CZ83" s="124"/>
      <c r="DA83" s="124"/>
      <c r="DB83" s="124"/>
      <c r="DC83" s="125"/>
      <c r="DD83" s="123"/>
      <c r="DE83" s="124"/>
      <c r="DF83" s="124"/>
      <c r="DG83" s="124"/>
      <c r="DH83" s="12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</row>
    <row r="84" spans="1:137" ht="15" customHeight="1">
      <c r="A84" s="116"/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5"/>
      <c r="S84" s="133"/>
      <c r="T84" s="134"/>
      <c r="U84" s="134"/>
      <c r="V84" s="134"/>
      <c r="W84" s="135"/>
      <c r="X84" s="133"/>
      <c r="Y84" s="134"/>
      <c r="Z84" s="134"/>
      <c r="AA84" s="134"/>
      <c r="AB84" s="13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116"/>
      <c r="BE84" s="93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5"/>
      <c r="BV84" s="133"/>
      <c r="BW84" s="134"/>
      <c r="BX84" s="134"/>
      <c r="BY84" s="134"/>
      <c r="BZ84" s="135"/>
      <c r="CA84" s="133"/>
      <c r="CB84" s="134"/>
      <c r="CC84" s="134"/>
      <c r="CD84" s="134"/>
      <c r="CE84" s="136"/>
      <c r="CF84" s="6"/>
      <c r="CG84" s="116"/>
      <c r="CH84" s="93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5"/>
      <c r="CY84" s="133"/>
      <c r="CZ84" s="134"/>
      <c r="DA84" s="134"/>
      <c r="DB84" s="134"/>
      <c r="DC84" s="135"/>
      <c r="DD84" s="133"/>
      <c r="DE84" s="134"/>
      <c r="DF84" s="134"/>
      <c r="DG84" s="134"/>
      <c r="DH84" s="13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</row>
    <row r="85" spans="1:137" ht="15" customHeight="1">
      <c r="A85" s="64"/>
      <c r="B85" s="84" t="s">
        <v>354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6"/>
      <c r="S85" s="106">
        <f>'[1]Należności'!$X$25</f>
        <v>2102030.43</v>
      </c>
      <c r="T85" s="107"/>
      <c r="U85" s="107"/>
      <c r="V85" s="107"/>
      <c r="W85" s="108"/>
      <c r="X85" s="106">
        <f>'[1]Należności'!$AM$25</f>
        <v>1746494.43</v>
      </c>
      <c r="Y85" s="107"/>
      <c r="Z85" s="107"/>
      <c r="AA85" s="107"/>
      <c r="AB85" s="12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4"/>
      <c r="BE85" s="84" t="s">
        <v>354</v>
      </c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6"/>
      <c r="BV85" s="106">
        <f>'[1]Należności'!$X$25</f>
        <v>2102030.43</v>
      </c>
      <c r="BW85" s="107"/>
      <c r="BX85" s="107"/>
      <c r="BY85" s="107"/>
      <c r="BZ85" s="108"/>
      <c r="CA85" s="106">
        <f>'[1]Należności'!$AM$25</f>
        <v>1746494.43</v>
      </c>
      <c r="CB85" s="107"/>
      <c r="CC85" s="107"/>
      <c r="CD85" s="107"/>
      <c r="CE85" s="128"/>
      <c r="CF85" s="6"/>
      <c r="CG85" s="64"/>
      <c r="CH85" s="84" t="s">
        <v>354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6"/>
      <c r="CY85" s="106"/>
      <c r="CZ85" s="107"/>
      <c r="DA85" s="107"/>
      <c r="DB85" s="107"/>
      <c r="DC85" s="108"/>
      <c r="DD85" s="106"/>
      <c r="DE85" s="107"/>
      <c r="DF85" s="107"/>
      <c r="DG85" s="107"/>
      <c r="DH85" s="12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</row>
    <row r="86" spans="1:137" ht="15" customHeight="1">
      <c r="A86" s="64"/>
      <c r="B86" s="84" t="s">
        <v>355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6"/>
      <c r="S86" s="106">
        <f>'[1]Należności'!$X$26</f>
        <v>0</v>
      </c>
      <c r="T86" s="107"/>
      <c r="U86" s="107"/>
      <c r="V86" s="107"/>
      <c r="W86" s="108"/>
      <c r="X86" s="106">
        <f>'[1]Należności'!$AM$26</f>
        <v>0</v>
      </c>
      <c r="Y86" s="107"/>
      <c r="Z86" s="107"/>
      <c r="AA86" s="107"/>
      <c r="AB86" s="12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4"/>
      <c r="BE86" s="84" t="s">
        <v>355</v>
      </c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6"/>
      <c r="BV86" s="106">
        <f>'[1]Należności'!$X$26</f>
        <v>0</v>
      </c>
      <c r="BW86" s="107"/>
      <c r="BX86" s="107"/>
      <c r="BY86" s="107"/>
      <c r="BZ86" s="108"/>
      <c r="CA86" s="106">
        <f>'[1]Należności'!$AM$26</f>
        <v>0</v>
      </c>
      <c r="CB86" s="107"/>
      <c r="CC86" s="107"/>
      <c r="CD86" s="107"/>
      <c r="CE86" s="128"/>
      <c r="CF86" s="6"/>
      <c r="CG86" s="64"/>
      <c r="CH86" s="84" t="s">
        <v>355</v>
      </c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6"/>
      <c r="CY86" s="106"/>
      <c r="CZ86" s="107"/>
      <c r="DA86" s="107"/>
      <c r="DB86" s="107"/>
      <c r="DC86" s="108"/>
      <c r="DD86" s="106"/>
      <c r="DE86" s="107"/>
      <c r="DF86" s="107"/>
      <c r="DG86" s="107"/>
      <c r="DH86" s="12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</row>
    <row r="87" spans="1:137" ht="15" customHeight="1">
      <c r="A87" s="62" t="s">
        <v>192</v>
      </c>
      <c r="B87" s="87" t="s">
        <v>356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9"/>
      <c r="S87" s="109">
        <f>S88+S103</f>
        <v>45129613.78</v>
      </c>
      <c r="T87" s="110"/>
      <c r="U87" s="110"/>
      <c r="V87" s="110"/>
      <c r="W87" s="111"/>
      <c r="X87" s="109">
        <f>X88+X103</f>
        <v>45543167.95999999</v>
      </c>
      <c r="Y87" s="110"/>
      <c r="Z87" s="110"/>
      <c r="AA87" s="110"/>
      <c r="AB87" s="140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2" t="s">
        <v>192</v>
      </c>
      <c r="BE87" s="87" t="s">
        <v>356</v>
      </c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9"/>
      <c r="BV87" s="109">
        <f>BV88+BV103</f>
        <v>45129613.78</v>
      </c>
      <c r="BW87" s="110"/>
      <c r="BX87" s="110"/>
      <c r="BY87" s="110"/>
      <c r="BZ87" s="111"/>
      <c r="CA87" s="109">
        <f>CA88+CA103</f>
        <v>45543167.95999999</v>
      </c>
      <c r="CB87" s="110"/>
      <c r="CC87" s="110"/>
      <c r="CD87" s="110"/>
      <c r="CE87" s="140"/>
      <c r="CF87" s="6"/>
      <c r="CG87" s="62" t="s">
        <v>192</v>
      </c>
      <c r="CH87" s="87" t="s">
        <v>356</v>
      </c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9"/>
      <c r="CY87" s="109">
        <f>CY88+CY103</f>
        <v>0</v>
      </c>
      <c r="CZ87" s="110"/>
      <c r="DA87" s="110"/>
      <c r="DB87" s="110"/>
      <c r="DC87" s="111"/>
      <c r="DD87" s="109">
        <f>DD88+DD103</f>
        <v>0</v>
      </c>
      <c r="DE87" s="110"/>
      <c r="DF87" s="110"/>
      <c r="DG87" s="110"/>
      <c r="DH87" s="140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</row>
    <row r="88" spans="1:137" ht="15" customHeight="1">
      <c r="A88" s="64" t="s">
        <v>271</v>
      </c>
      <c r="B88" s="112" t="s">
        <v>357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137">
        <f>S89+S94+S99</f>
        <v>45129613.78</v>
      </c>
      <c r="T88" s="138"/>
      <c r="U88" s="138"/>
      <c r="V88" s="138"/>
      <c r="W88" s="139"/>
      <c r="X88" s="106">
        <f>X89+X94+X99</f>
        <v>45543167.95999999</v>
      </c>
      <c r="Y88" s="107"/>
      <c r="Z88" s="107"/>
      <c r="AA88" s="107"/>
      <c r="AB88" s="12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4" t="s">
        <v>271</v>
      </c>
      <c r="BE88" s="112" t="s">
        <v>357</v>
      </c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4"/>
      <c r="BV88" s="137">
        <f>BV89+BV94+BV99</f>
        <v>45129613.78</v>
      </c>
      <c r="BW88" s="138"/>
      <c r="BX88" s="138"/>
      <c r="BY88" s="138"/>
      <c r="BZ88" s="139"/>
      <c r="CA88" s="106">
        <f>CA89+CA94+CA99</f>
        <v>45543167.95999999</v>
      </c>
      <c r="CB88" s="107"/>
      <c r="CC88" s="107"/>
      <c r="CD88" s="107"/>
      <c r="CE88" s="128"/>
      <c r="CF88" s="6"/>
      <c r="CG88" s="64" t="s">
        <v>271</v>
      </c>
      <c r="CH88" s="112" t="s">
        <v>357</v>
      </c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4"/>
      <c r="CY88" s="137">
        <f>CY89+CY94+CY99</f>
        <v>0</v>
      </c>
      <c r="CZ88" s="138"/>
      <c r="DA88" s="138"/>
      <c r="DB88" s="138"/>
      <c r="DC88" s="139"/>
      <c r="DD88" s="106">
        <f>DD89+DD94+DD99</f>
        <v>0</v>
      </c>
      <c r="DE88" s="107"/>
      <c r="DF88" s="107"/>
      <c r="DG88" s="107"/>
      <c r="DH88" s="12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</row>
    <row r="89" spans="1:137" ht="15" customHeight="1">
      <c r="A89" s="64"/>
      <c r="B89" s="84" t="s">
        <v>149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6"/>
      <c r="S89" s="106">
        <f>SUM(S90:W93)</f>
        <v>0</v>
      </c>
      <c r="T89" s="107"/>
      <c r="U89" s="107"/>
      <c r="V89" s="107"/>
      <c r="W89" s="108"/>
      <c r="X89" s="106">
        <f>SUM(X90:AB93)</f>
        <v>0</v>
      </c>
      <c r="Y89" s="107"/>
      <c r="Z89" s="107"/>
      <c r="AA89" s="107"/>
      <c r="AB89" s="12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4"/>
      <c r="BE89" s="84" t="s">
        <v>149</v>
      </c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6"/>
      <c r="BV89" s="106">
        <f>SUM(BV90:BZ93)</f>
        <v>0</v>
      </c>
      <c r="BW89" s="107"/>
      <c r="BX89" s="107"/>
      <c r="BY89" s="107"/>
      <c r="BZ89" s="108"/>
      <c r="CA89" s="106">
        <f>SUM(CA90:CE93)</f>
        <v>0</v>
      </c>
      <c r="CB89" s="107"/>
      <c r="CC89" s="107"/>
      <c r="CD89" s="107"/>
      <c r="CE89" s="128"/>
      <c r="CF89" s="6"/>
      <c r="CG89" s="64"/>
      <c r="CH89" s="84" t="s">
        <v>149</v>
      </c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6"/>
      <c r="CY89" s="106">
        <f>SUM(CY90:DC93)</f>
        <v>0</v>
      </c>
      <c r="CZ89" s="107"/>
      <c r="DA89" s="107"/>
      <c r="DB89" s="107"/>
      <c r="DC89" s="108"/>
      <c r="DD89" s="106">
        <f>SUM(DD90:DH93)</f>
        <v>0</v>
      </c>
      <c r="DE89" s="107"/>
      <c r="DF89" s="107"/>
      <c r="DG89" s="107"/>
      <c r="DH89" s="128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</row>
    <row r="90" spans="1:137" ht="15" customHeight="1">
      <c r="A90" s="64"/>
      <c r="B90" s="84" t="s">
        <v>332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6"/>
      <c r="S90" s="106">
        <f>'[1]Inwest_krótk'!$X$14</f>
        <v>0</v>
      </c>
      <c r="T90" s="107"/>
      <c r="U90" s="107"/>
      <c r="V90" s="107"/>
      <c r="W90" s="108"/>
      <c r="X90" s="106">
        <f>'[1]Inwest_krótk'!$AM$14</f>
        <v>0</v>
      </c>
      <c r="Y90" s="107"/>
      <c r="Z90" s="107"/>
      <c r="AA90" s="107"/>
      <c r="AB90" s="12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4"/>
      <c r="BE90" s="84" t="s">
        <v>332</v>
      </c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6"/>
      <c r="BV90" s="106">
        <f>'[1]Inwest_krótk'!$X$14</f>
        <v>0</v>
      </c>
      <c r="BW90" s="107"/>
      <c r="BX90" s="107"/>
      <c r="BY90" s="107"/>
      <c r="BZ90" s="108"/>
      <c r="CA90" s="106">
        <f>'[1]Inwest_krótk'!$AM$14</f>
        <v>0</v>
      </c>
      <c r="CB90" s="107"/>
      <c r="CC90" s="107"/>
      <c r="CD90" s="107"/>
      <c r="CE90" s="128"/>
      <c r="CF90" s="6"/>
      <c r="CG90" s="64"/>
      <c r="CH90" s="84" t="s">
        <v>332</v>
      </c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6"/>
      <c r="CY90" s="106"/>
      <c r="CZ90" s="107"/>
      <c r="DA90" s="107"/>
      <c r="DB90" s="107"/>
      <c r="DC90" s="108"/>
      <c r="DD90" s="106"/>
      <c r="DE90" s="107"/>
      <c r="DF90" s="107"/>
      <c r="DG90" s="107"/>
      <c r="DH90" s="128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</row>
    <row r="91" spans="1:137" ht="15" customHeight="1">
      <c r="A91" s="64"/>
      <c r="B91" s="84" t="s">
        <v>333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106">
        <f>'[1]Inwest_krótk'!$X$15</f>
        <v>0</v>
      </c>
      <c r="T91" s="107"/>
      <c r="U91" s="107"/>
      <c r="V91" s="107"/>
      <c r="W91" s="108"/>
      <c r="X91" s="106">
        <f>'[1]Inwest_krótk'!$AM$15</f>
        <v>0</v>
      </c>
      <c r="Y91" s="107"/>
      <c r="Z91" s="107"/>
      <c r="AA91" s="107"/>
      <c r="AB91" s="12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4"/>
      <c r="BE91" s="84" t="s">
        <v>333</v>
      </c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6"/>
      <c r="BV91" s="106">
        <f>'[1]Inwest_krótk'!$X$15</f>
        <v>0</v>
      </c>
      <c r="BW91" s="107"/>
      <c r="BX91" s="107"/>
      <c r="BY91" s="107"/>
      <c r="BZ91" s="108"/>
      <c r="CA91" s="106">
        <f>'[1]Inwest_krótk'!$AM$15</f>
        <v>0</v>
      </c>
      <c r="CB91" s="107"/>
      <c r="CC91" s="107"/>
      <c r="CD91" s="107"/>
      <c r="CE91" s="128"/>
      <c r="CF91" s="6"/>
      <c r="CG91" s="64"/>
      <c r="CH91" s="84" t="s">
        <v>333</v>
      </c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6"/>
      <c r="CY91" s="106"/>
      <c r="CZ91" s="107"/>
      <c r="DA91" s="107"/>
      <c r="DB91" s="107"/>
      <c r="DC91" s="108"/>
      <c r="DD91" s="106"/>
      <c r="DE91" s="107"/>
      <c r="DF91" s="107"/>
      <c r="DG91" s="107"/>
      <c r="DH91" s="128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</row>
    <row r="92" spans="1:137" ht="15" customHeight="1">
      <c r="A92" s="64"/>
      <c r="B92" s="84" t="s">
        <v>334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6"/>
      <c r="S92" s="106">
        <f>'[1]Inwest_krótk'!$X$16</f>
        <v>0</v>
      </c>
      <c r="T92" s="107"/>
      <c r="U92" s="107"/>
      <c r="V92" s="107"/>
      <c r="W92" s="108"/>
      <c r="X92" s="106">
        <f>'[1]Inwest_krótk'!$AM$16</f>
        <v>0</v>
      </c>
      <c r="Y92" s="107"/>
      <c r="Z92" s="107"/>
      <c r="AA92" s="107"/>
      <c r="AB92" s="12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4"/>
      <c r="BE92" s="84" t="s">
        <v>334</v>
      </c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6"/>
      <c r="BV92" s="106">
        <f>'[1]Inwest_krótk'!$X$16</f>
        <v>0</v>
      </c>
      <c r="BW92" s="107"/>
      <c r="BX92" s="107"/>
      <c r="BY92" s="107"/>
      <c r="BZ92" s="108"/>
      <c r="CA92" s="106">
        <f>'[1]Inwest_krótk'!$AM$16</f>
        <v>0</v>
      </c>
      <c r="CB92" s="107"/>
      <c r="CC92" s="107"/>
      <c r="CD92" s="107"/>
      <c r="CE92" s="128"/>
      <c r="CF92" s="6"/>
      <c r="CG92" s="64"/>
      <c r="CH92" s="84" t="s">
        <v>334</v>
      </c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6"/>
      <c r="CY92" s="106"/>
      <c r="CZ92" s="107"/>
      <c r="DA92" s="107"/>
      <c r="DB92" s="107"/>
      <c r="DC92" s="108"/>
      <c r="DD92" s="106"/>
      <c r="DE92" s="107"/>
      <c r="DF92" s="107"/>
      <c r="DG92" s="107"/>
      <c r="DH92" s="128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</row>
    <row r="93" spans="1:137" ht="15" customHeight="1">
      <c r="A93" s="64"/>
      <c r="B93" s="84" t="s">
        <v>358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106">
        <f>'[1]Inwest_krótk'!$X$17</f>
        <v>0</v>
      </c>
      <c r="T93" s="107"/>
      <c r="U93" s="107"/>
      <c r="V93" s="107"/>
      <c r="W93" s="108"/>
      <c r="X93" s="106">
        <f>'[1]Inwest_krótk'!$AM$17</f>
        <v>0</v>
      </c>
      <c r="Y93" s="107"/>
      <c r="Z93" s="107"/>
      <c r="AA93" s="107"/>
      <c r="AB93" s="12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4"/>
      <c r="BE93" s="84" t="s">
        <v>358</v>
      </c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6"/>
      <c r="BV93" s="106">
        <f>'[1]Inwest_krótk'!$X$17</f>
        <v>0</v>
      </c>
      <c r="BW93" s="107"/>
      <c r="BX93" s="107"/>
      <c r="BY93" s="107"/>
      <c r="BZ93" s="108"/>
      <c r="CA93" s="106">
        <f>'[1]Inwest_krótk'!$AM$17</f>
        <v>0</v>
      </c>
      <c r="CB93" s="107"/>
      <c r="CC93" s="107"/>
      <c r="CD93" s="107"/>
      <c r="CE93" s="128"/>
      <c r="CF93" s="6"/>
      <c r="CG93" s="64"/>
      <c r="CH93" s="84" t="s">
        <v>358</v>
      </c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6"/>
      <c r="CY93" s="106"/>
      <c r="CZ93" s="107"/>
      <c r="DA93" s="107"/>
      <c r="DB93" s="107"/>
      <c r="DC93" s="108"/>
      <c r="DD93" s="106"/>
      <c r="DE93" s="107"/>
      <c r="DF93" s="107"/>
      <c r="DG93" s="107"/>
      <c r="DH93" s="128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</row>
    <row r="94" spans="1:137" ht="15" customHeight="1">
      <c r="A94" s="64"/>
      <c r="B94" s="84" t="s">
        <v>138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S94" s="106">
        <f>SUM(S95:W98)</f>
        <v>3378426.52</v>
      </c>
      <c r="T94" s="107"/>
      <c r="U94" s="107"/>
      <c r="V94" s="107"/>
      <c r="W94" s="108"/>
      <c r="X94" s="106">
        <f>SUM(X95:AB98)</f>
        <v>561533.05</v>
      </c>
      <c r="Y94" s="107"/>
      <c r="Z94" s="107"/>
      <c r="AA94" s="107"/>
      <c r="AB94" s="12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4"/>
      <c r="BE94" s="84" t="s">
        <v>138</v>
      </c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6"/>
      <c r="BV94" s="106">
        <f>SUM(BV95:BZ98)</f>
        <v>3378426.52</v>
      </c>
      <c r="BW94" s="107"/>
      <c r="BX94" s="107"/>
      <c r="BY94" s="107"/>
      <c r="BZ94" s="108"/>
      <c r="CA94" s="106">
        <f>SUM(CA95:CE98)</f>
        <v>561533.05</v>
      </c>
      <c r="CB94" s="107"/>
      <c r="CC94" s="107"/>
      <c r="CD94" s="107"/>
      <c r="CE94" s="128"/>
      <c r="CF94" s="6"/>
      <c r="CG94" s="64"/>
      <c r="CH94" s="84" t="s">
        <v>138</v>
      </c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6"/>
      <c r="CY94" s="106">
        <f>SUM(CY95:DC98)</f>
        <v>0</v>
      </c>
      <c r="CZ94" s="107"/>
      <c r="DA94" s="107"/>
      <c r="DB94" s="107"/>
      <c r="DC94" s="108"/>
      <c r="DD94" s="106">
        <f>SUM(DD95:DH98)</f>
        <v>0</v>
      </c>
      <c r="DE94" s="107"/>
      <c r="DF94" s="107"/>
      <c r="DG94" s="107"/>
      <c r="DH94" s="128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</row>
    <row r="95" spans="1:137" ht="15" customHeight="1">
      <c r="A95" s="64"/>
      <c r="B95" s="84" t="s">
        <v>332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6"/>
      <c r="S95" s="106">
        <f>'[1]Inwest_krótk'!$X$19</f>
        <v>0</v>
      </c>
      <c r="T95" s="107"/>
      <c r="U95" s="107"/>
      <c r="V95" s="107"/>
      <c r="W95" s="108"/>
      <c r="X95" s="106">
        <f>'[1]Inwest_krótk'!$AM$19</f>
        <v>0</v>
      </c>
      <c r="Y95" s="107"/>
      <c r="Z95" s="107"/>
      <c r="AA95" s="107"/>
      <c r="AB95" s="12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4"/>
      <c r="BE95" s="84" t="s">
        <v>332</v>
      </c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6"/>
      <c r="BV95" s="106">
        <f>'[1]Inwest_krótk'!$X$19</f>
        <v>0</v>
      </c>
      <c r="BW95" s="107"/>
      <c r="BX95" s="107"/>
      <c r="BY95" s="107"/>
      <c r="BZ95" s="108"/>
      <c r="CA95" s="106">
        <f>'[1]Inwest_krótk'!$AM$19</f>
        <v>0</v>
      </c>
      <c r="CB95" s="107"/>
      <c r="CC95" s="107"/>
      <c r="CD95" s="107"/>
      <c r="CE95" s="128"/>
      <c r="CF95" s="6"/>
      <c r="CG95" s="64"/>
      <c r="CH95" s="84" t="s">
        <v>332</v>
      </c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6"/>
      <c r="CY95" s="106"/>
      <c r="CZ95" s="107"/>
      <c r="DA95" s="107"/>
      <c r="DB95" s="107"/>
      <c r="DC95" s="108"/>
      <c r="DD95" s="106"/>
      <c r="DE95" s="107"/>
      <c r="DF95" s="107"/>
      <c r="DG95" s="107"/>
      <c r="DH95" s="128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</row>
    <row r="96" spans="1:137" ht="15" customHeight="1">
      <c r="A96" s="64"/>
      <c r="B96" s="84" t="s">
        <v>333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6"/>
      <c r="S96" s="106">
        <f>'[1]Inwest_krótk'!$X$20</f>
        <v>0</v>
      </c>
      <c r="T96" s="107"/>
      <c r="U96" s="107"/>
      <c r="V96" s="107"/>
      <c r="W96" s="108"/>
      <c r="X96" s="106">
        <f>'[1]Inwest_krótk'!$AM$20</f>
        <v>0</v>
      </c>
      <c r="Y96" s="107"/>
      <c r="Z96" s="107"/>
      <c r="AA96" s="107"/>
      <c r="AB96" s="12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4"/>
      <c r="BE96" s="84" t="s">
        <v>333</v>
      </c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6"/>
      <c r="BV96" s="106">
        <f>'[1]Inwest_krótk'!$X$20</f>
        <v>0</v>
      </c>
      <c r="BW96" s="107"/>
      <c r="BX96" s="107"/>
      <c r="BY96" s="107"/>
      <c r="BZ96" s="108"/>
      <c r="CA96" s="106">
        <f>'[1]Inwest_krótk'!$AM$20</f>
        <v>0</v>
      </c>
      <c r="CB96" s="107"/>
      <c r="CC96" s="107"/>
      <c r="CD96" s="107"/>
      <c r="CE96" s="128"/>
      <c r="CF96" s="6"/>
      <c r="CG96" s="64"/>
      <c r="CH96" s="84" t="s">
        <v>333</v>
      </c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6"/>
      <c r="CY96" s="106"/>
      <c r="CZ96" s="107"/>
      <c r="DA96" s="107"/>
      <c r="DB96" s="107"/>
      <c r="DC96" s="108"/>
      <c r="DD96" s="106"/>
      <c r="DE96" s="107"/>
      <c r="DF96" s="107"/>
      <c r="DG96" s="107"/>
      <c r="DH96" s="128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</row>
    <row r="97" spans="1:137" ht="15" customHeight="1">
      <c r="A97" s="64"/>
      <c r="B97" s="84" t="s">
        <v>334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106">
        <f>'[1]Inwest_krótk'!$X$21</f>
        <v>0</v>
      </c>
      <c r="T97" s="107"/>
      <c r="U97" s="107"/>
      <c r="V97" s="107"/>
      <c r="W97" s="108"/>
      <c r="X97" s="106">
        <f>'[1]Inwest_krótk'!$AM$21</f>
        <v>0</v>
      </c>
      <c r="Y97" s="107"/>
      <c r="Z97" s="107"/>
      <c r="AA97" s="107"/>
      <c r="AB97" s="12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4"/>
      <c r="BE97" s="84" t="s">
        <v>334</v>
      </c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6"/>
      <c r="BV97" s="106">
        <f>'[1]Inwest_krótk'!$X$21</f>
        <v>0</v>
      </c>
      <c r="BW97" s="107"/>
      <c r="BX97" s="107"/>
      <c r="BY97" s="107"/>
      <c r="BZ97" s="108"/>
      <c r="CA97" s="106">
        <f>'[1]Inwest_krótk'!$AM$21</f>
        <v>0</v>
      </c>
      <c r="CB97" s="107"/>
      <c r="CC97" s="107"/>
      <c r="CD97" s="107"/>
      <c r="CE97" s="128"/>
      <c r="CF97" s="6"/>
      <c r="CG97" s="64"/>
      <c r="CH97" s="84" t="s">
        <v>334</v>
      </c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6"/>
      <c r="CY97" s="106"/>
      <c r="CZ97" s="107"/>
      <c r="DA97" s="107"/>
      <c r="DB97" s="107"/>
      <c r="DC97" s="108"/>
      <c r="DD97" s="106"/>
      <c r="DE97" s="107"/>
      <c r="DF97" s="107"/>
      <c r="DG97" s="107"/>
      <c r="DH97" s="128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</row>
    <row r="98" spans="1:137" ht="15" customHeight="1">
      <c r="A98" s="64"/>
      <c r="B98" s="84" t="s">
        <v>358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6"/>
      <c r="S98" s="106">
        <f>'[1]Inwest_krótk'!$X$22</f>
        <v>3378426.52</v>
      </c>
      <c r="T98" s="107"/>
      <c r="U98" s="107"/>
      <c r="V98" s="107"/>
      <c r="W98" s="108"/>
      <c r="X98" s="106">
        <f>'[1]Inwest_krótk'!$AM$22</f>
        <v>561533.05</v>
      </c>
      <c r="Y98" s="107"/>
      <c r="Z98" s="107"/>
      <c r="AA98" s="107"/>
      <c r="AB98" s="12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4"/>
      <c r="BE98" s="84" t="s">
        <v>358</v>
      </c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6"/>
      <c r="BV98" s="106">
        <f>'[1]Inwest_krótk'!$X$22</f>
        <v>3378426.52</v>
      </c>
      <c r="BW98" s="107"/>
      <c r="BX98" s="107"/>
      <c r="BY98" s="107"/>
      <c r="BZ98" s="108"/>
      <c r="CA98" s="106">
        <f>'[1]Inwest_krótk'!$AM$22</f>
        <v>561533.05</v>
      </c>
      <c r="CB98" s="107"/>
      <c r="CC98" s="107"/>
      <c r="CD98" s="107"/>
      <c r="CE98" s="128"/>
      <c r="CF98" s="6"/>
      <c r="CG98" s="64"/>
      <c r="CH98" s="84" t="s">
        <v>358</v>
      </c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6"/>
      <c r="CY98" s="106"/>
      <c r="CZ98" s="107"/>
      <c r="DA98" s="107"/>
      <c r="DB98" s="107"/>
      <c r="DC98" s="108"/>
      <c r="DD98" s="106"/>
      <c r="DE98" s="107"/>
      <c r="DF98" s="107"/>
      <c r="DG98" s="107"/>
      <c r="DH98" s="128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</row>
    <row r="99" spans="1:137" ht="15" customHeight="1">
      <c r="A99" s="64"/>
      <c r="B99" s="84" t="s">
        <v>359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6"/>
      <c r="S99" s="106">
        <f>SUM(S100:W102)</f>
        <v>41751187.26</v>
      </c>
      <c r="T99" s="107"/>
      <c r="U99" s="107"/>
      <c r="V99" s="107"/>
      <c r="W99" s="108"/>
      <c r="X99" s="106">
        <f>SUM(X100:AB102)</f>
        <v>44981634.91</v>
      </c>
      <c r="Y99" s="107"/>
      <c r="Z99" s="107"/>
      <c r="AA99" s="107"/>
      <c r="AB99" s="12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4"/>
      <c r="BE99" s="84" t="s">
        <v>359</v>
      </c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6"/>
      <c r="BV99" s="106">
        <f>SUM(BV100:BZ102)</f>
        <v>41751187.26</v>
      </c>
      <c r="BW99" s="107"/>
      <c r="BX99" s="107"/>
      <c r="BY99" s="107"/>
      <c r="BZ99" s="108"/>
      <c r="CA99" s="106">
        <f>SUM(CA100:CE102)</f>
        <v>44981634.91</v>
      </c>
      <c r="CB99" s="107"/>
      <c r="CC99" s="107"/>
      <c r="CD99" s="107"/>
      <c r="CE99" s="128"/>
      <c r="CF99" s="6"/>
      <c r="CG99" s="64"/>
      <c r="CH99" s="84" t="s">
        <v>359</v>
      </c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6"/>
      <c r="CY99" s="106">
        <f>SUM(CY100:DC102)</f>
        <v>0</v>
      </c>
      <c r="CZ99" s="107"/>
      <c r="DA99" s="107"/>
      <c r="DB99" s="107"/>
      <c r="DC99" s="108"/>
      <c r="DD99" s="106">
        <f>SUM(DD100:DH102)</f>
        <v>0</v>
      </c>
      <c r="DE99" s="107"/>
      <c r="DF99" s="107"/>
      <c r="DG99" s="107"/>
      <c r="DH99" s="128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</row>
    <row r="100" spans="1:137" ht="15" customHeight="1">
      <c r="A100" s="64"/>
      <c r="B100" s="84" t="s">
        <v>360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6"/>
      <c r="S100" s="106">
        <f>'[1]Inwest_krótk'!$X$24</f>
        <v>8819474.2</v>
      </c>
      <c r="T100" s="107"/>
      <c r="U100" s="107"/>
      <c r="V100" s="107"/>
      <c r="W100" s="108"/>
      <c r="X100" s="106">
        <f>'[1]Inwest_krótk'!$AM$24</f>
        <v>6919462.5</v>
      </c>
      <c r="Y100" s="107"/>
      <c r="Z100" s="107"/>
      <c r="AA100" s="107"/>
      <c r="AB100" s="12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4"/>
      <c r="BE100" s="84" t="s">
        <v>360</v>
      </c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6"/>
      <c r="BV100" s="106">
        <f>'[1]Inwest_krótk'!$X$24</f>
        <v>8819474.2</v>
      </c>
      <c r="BW100" s="107"/>
      <c r="BX100" s="107"/>
      <c r="BY100" s="107"/>
      <c r="BZ100" s="108"/>
      <c r="CA100" s="106">
        <f>'[1]Inwest_krótk'!$AM$24</f>
        <v>6919462.5</v>
      </c>
      <c r="CB100" s="107"/>
      <c r="CC100" s="107"/>
      <c r="CD100" s="107"/>
      <c r="CE100" s="128"/>
      <c r="CF100" s="6"/>
      <c r="CG100" s="64"/>
      <c r="CH100" s="84" t="s">
        <v>360</v>
      </c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6"/>
      <c r="CY100" s="106"/>
      <c r="CZ100" s="107"/>
      <c r="DA100" s="107"/>
      <c r="DB100" s="107"/>
      <c r="DC100" s="108"/>
      <c r="DD100" s="106"/>
      <c r="DE100" s="107"/>
      <c r="DF100" s="107"/>
      <c r="DG100" s="107"/>
      <c r="DH100" s="128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</row>
    <row r="101" spans="1:137" ht="15" customHeight="1">
      <c r="A101" s="64"/>
      <c r="B101" s="84" t="s">
        <v>361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106">
        <f>'[1]Inwest_krótk'!$X$25</f>
        <v>32931713.06</v>
      </c>
      <c r="T101" s="107"/>
      <c r="U101" s="107"/>
      <c r="V101" s="107"/>
      <c r="W101" s="108"/>
      <c r="X101" s="106">
        <f>'[1]Inwest_krótk'!$AM$25</f>
        <v>38062172.41</v>
      </c>
      <c r="Y101" s="107"/>
      <c r="Z101" s="107"/>
      <c r="AA101" s="107"/>
      <c r="AB101" s="12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4"/>
      <c r="BE101" s="84" t="s">
        <v>361</v>
      </c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6"/>
      <c r="BV101" s="106">
        <f>'[1]Inwest_krótk'!$X$25</f>
        <v>32931713.06</v>
      </c>
      <c r="BW101" s="107"/>
      <c r="BX101" s="107"/>
      <c r="BY101" s="107"/>
      <c r="BZ101" s="108"/>
      <c r="CA101" s="106">
        <f>'[1]Inwest_krótk'!$AM$25</f>
        <v>38062172.41</v>
      </c>
      <c r="CB101" s="107"/>
      <c r="CC101" s="107"/>
      <c r="CD101" s="107"/>
      <c r="CE101" s="128"/>
      <c r="CF101" s="6"/>
      <c r="CG101" s="64"/>
      <c r="CH101" s="84" t="s">
        <v>361</v>
      </c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6"/>
      <c r="CY101" s="106"/>
      <c r="CZ101" s="107"/>
      <c r="DA101" s="107"/>
      <c r="DB101" s="107"/>
      <c r="DC101" s="108"/>
      <c r="DD101" s="106"/>
      <c r="DE101" s="107"/>
      <c r="DF101" s="107"/>
      <c r="DG101" s="107"/>
      <c r="DH101" s="12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</row>
    <row r="102" spans="1:137" ht="15" customHeight="1">
      <c r="A102" s="64"/>
      <c r="B102" s="84" t="s">
        <v>362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  <c r="S102" s="106">
        <f>'[1]Inwest_krótk'!$X$26</f>
        <v>0</v>
      </c>
      <c r="T102" s="107"/>
      <c r="U102" s="107"/>
      <c r="V102" s="107"/>
      <c r="W102" s="108"/>
      <c r="X102" s="106">
        <f>'[1]Inwest_krótk'!$AM$26</f>
        <v>0</v>
      </c>
      <c r="Y102" s="107"/>
      <c r="Z102" s="107"/>
      <c r="AA102" s="107"/>
      <c r="AB102" s="12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4"/>
      <c r="BE102" s="84" t="s">
        <v>362</v>
      </c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6"/>
      <c r="BV102" s="106">
        <f>'[1]Inwest_krótk'!$X$26</f>
        <v>0</v>
      </c>
      <c r="BW102" s="107"/>
      <c r="BX102" s="107"/>
      <c r="BY102" s="107"/>
      <c r="BZ102" s="108"/>
      <c r="CA102" s="106">
        <f>'[1]Inwest_krótk'!$AM$26</f>
        <v>0</v>
      </c>
      <c r="CB102" s="107"/>
      <c r="CC102" s="107"/>
      <c r="CD102" s="107"/>
      <c r="CE102" s="128"/>
      <c r="CF102" s="6"/>
      <c r="CG102" s="64"/>
      <c r="CH102" s="84" t="s">
        <v>362</v>
      </c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6"/>
      <c r="CY102" s="106"/>
      <c r="CZ102" s="107"/>
      <c r="DA102" s="107"/>
      <c r="DB102" s="107"/>
      <c r="DC102" s="108"/>
      <c r="DD102" s="106"/>
      <c r="DE102" s="107"/>
      <c r="DF102" s="107"/>
      <c r="DG102" s="107"/>
      <c r="DH102" s="128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</row>
    <row r="103" spans="1:137" ht="15" customHeight="1">
      <c r="A103" s="64" t="s">
        <v>273</v>
      </c>
      <c r="B103" s="112" t="s">
        <v>363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4"/>
      <c r="S103" s="106">
        <f>'[1]Inwest_krótk'!$X$27</f>
        <v>0</v>
      </c>
      <c r="T103" s="107"/>
      <c r="U103" s="107"/>
      <c r="V103" s="107"/>
      <c r="W103" s="108"/>
      <c r="X103" s="106">
        <f>'[1]Inwest_krótk'!$AM$27</f>
        <v>0</v>
      </c>
      <c r="Y103" s="107"/>
      <c r="Z103" s="107"/>
      <c r="AA103" s="107"/>
      <c r="AB103" s="12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4" t="s">
        <v>273</v>
      </c>
      <c r="BE103" s="112" t="s">
        <v>363</v>
      </c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4"/>
      <c r="BV103" s="106">
        <f>'[1]Inwest_krótk'!$X$27</f>
        <v>0</v>
      </c>
      <c r="BW103" s="107"/>
      <c r="BX103" s="107"/>
      <c r="BY103" s="107"/>
      <c r="BZ103" s="108"/>
      <c r="CA103" s="106">
        <f>'[1]Inwest_krótk'!$AM$27</f>
        <v>0</v>
      </c>
      <c r="CB103" s="107"/>
      <c r="CC103" s="107"/>
      <c r="CD103" s="107"/>
      <c r="CE103" s="128"/>
      <c r="CF103" s="6"/>
      <c r="CG103" s="64" t="s">
        <v>273</v>
      </c>
      <c r="CH103" s="112" t="s">
        <v>363</v>
      </c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06"/>
      <c r="CZ103" s="107"/>
      <c r="DA103" s="107"/>
      <c r="DB103" s="107"/>
      <c r="DC103" s="108"/>
      <c r="DD103" s="106"/>
      <c r="DE103" s="107"/>
      <c r="DF103" s="107"/>
      <c r="DG103" s="107"/>
      <c r="DH103" s="128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</row>
    <row r="104" spans="1:137" ht="15" customHeight="1">
      <c r="A104" s="62" t="s">
        <v>194</v>
      </c>
      <c r="B104" s="87" t="s">
        <v>364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9"/>
      <c r="S104" s="129">
        <f>'[1]RMC_Krótk'!$AH$23</f>
        <v>837303.8</v>
      </c>
      <c r="T104" s="130"/>
      <c r="U104" s="130"/>
      <c r="V104" s="130"/>
      <c r="W104" s="131"/>
      <c r="X104" s="129">
        <f>'[1]RMC_Krótk'!$AM$23</f>
        <v>799300.87</v>
      </c>
      <c r="Y104" s="130"/>
      <c r="Z104" s="130"/>
      <c r="AA104" s="130"/>
      <c r="AB104" s="132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2" t="s">
        <v>194</v>
      </c>
      <c r="BE104" s="87" t="s">
        <v>364</v>
      </c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9"/>
      <c r="BV104" s="129">
        <f>'[1]RMC_Krótk'!$AH$23</f>
        <v>837303.8</v>
      </c>
      <c r="BW104" s="130"/>
      <c r="BX104" s="130"/>
      <c r="BY104" s="130"/>
      <c r="BZ104" s="131"/>
      <c r="CA104" s="129">
        <f>'[1]RMC_Krótk'!$AM$23</f>
        <v>799300.87</v>
      </c>
      <c r="CB104" s="130"/>
      <c r="CC104" s="130"/>
      <c r="CD104" s="130"/>
      <c r="CE104" s="132"/>
      <c r="CF104" s="6"/>
      <c r="CG104" s="62" t="s">
        <v>194</v>
      </c>
      <c r="CH104" s="87" t="s">
        <v>364</v>
      </c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9"/>
      <c r="CY104" s="129"/>
      <c r="CZ104" s="130"/>
      <c r="DA104" s="130"/>
      <c r="DB104" s="130"/>
      <c r="DC104" s="131"/>
      <c r="DD104" s="129"/>
      <c r="DE104" s="130"/>
      <c r="DF104" s="130"/>
      <c r="DG104" s="130"/>
      <c r="DH104" s="132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</row>
    <row r="105" spans="1:137" ht="15" customHeight="1" thickBot="1">
      <c r="A105" s="82" t="s">
        <v>365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117">
        <f>S9+S66</f>
        <v>159735538.39</v>
      </c>
      <c r="T105" s="118"/>
      <c r="U105" s="118"/>
      <c r="V105" s="118"/>
      <c r="W105" s="127"/>
      <c r="X105" s="117">
        <f>X9+X66</f>
        <v>155207240.75</v>
      </c>
      <c r="Y105" s="118"/>
      <c r="Z105" s="118"/>
      <c r="AA105" s="118"/>
      <c r="AB105" s="119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82" t="s">
        <v>365</v>
      </c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117">
        <f>BV9+BV66</f>
        <v>159735538.39</v>
      </c>
      <c r="BW105" s="118"/>
      <c r="BX105" s="118"/>
      <c r="BY105" s="118"/>
      <c r="BZ105" s="127"/>
      <c r="CA105" s="117">
        <f>CA9+CA66</f>
        <v>155207240.75</v>
      </c>
      <c r="CB105" s="118"/>
      <c r="CC105" s="118"/>
      <c r="CD105" s="118"/>
      <c r="CE105" s="119"/>
      <c r="CF105" s="6"/>
      <c r="CG105" s="82" t="s">
        <v>365</v>
      </c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117">
        <f>CY9+CY66</f>
        <v>0</v>
      </c>
      <c r="CZ105" s="118"/>
      <c r="DA105" s="118"/>
      <c r="DB105" s="118"/>
      <c r="DC105" s="127"/>
      <c r="DD105" s="117">
        <f>DD9+DD66</f>
        <v>0</v>
      </c>
      <c r="DE105" s="118"/>
      <c r="DF105" s="118"/>
      <c r="DG105" s="118"/>
      <c r="DH105" s="119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</row>
    <row r="106" spans="1:137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</row>
    <row r="107" spans="1:137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</row>
    <row r="108" spans="1:137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</row>
    <row r="109" spans="1:137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</row>
    <row r="110" spans="1:137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</row>
    <row r="111" spans="1:137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</row>
    <row r="112" spans="1:137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</row>
    <row r="113" spans="1:137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</row>
    <row r="114" spans="1:137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</row>
    <row r="115" spans="1:137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</row>
    <row r="116" spans="1:137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</row>
    <row r="117" spans="1:137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</row>
    <row r="118" spans="1:137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</row>
    <row r="119" spans="1:137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:137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</row>
    <row r="121" spans="1:137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</row>
    <row r="122" spans="1:137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</row>
    <row r="123" spans="1:137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</row>
    <row r="124" spans="1:137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</row>
    <row r="125" spans="1:137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</row>
    <row r="126" spans="1:137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</row>
    <row r="127" spans="1:137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</row>
    <row r="128" spans="1:137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</row>
    <row r="129" spans="1:137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</row>
    <row r="130" spans="1:137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</row>
    <row r="131" spans="1:137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</row>
    <row r="132" spans="1:137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</row>
    <row r="133" spans="1:137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</row>
    <row r="134" spans="1:137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</row>
    <row r="135" spans="1:137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</row>
    <row r="136" spans="1:13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</row>
    <row r="137" spans="1:137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</row>
    <row r="138" spans="1:137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</row>
    <row r="139" spans="1:137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</row>
    <row r="140" spans="1:137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</row>
    <row r="141" spans="1:137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</row>
    <row r="142" spans="1:137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</row>
    <row r="143" spans="1:137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</row>
    <row r="144" spans="1:137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</row>
    <row r="145" spans="1:137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</row>
    <row r="146" spans="1:137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</row>
    <row r="147" spans="1:137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</row>
    <row r="148" spans="1:137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</row>
    <row r="149" spans="1:137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</row>
    <row r="150" spans="1:137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</row>
    <row r="151" spans="1:137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</row>
    <row r="152" spans="1:137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</row>
    <row r="153" spans="1:137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</row>
    <row r="154" spans="1:137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</row>
    <row r="155" spans="1:137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</row>
    <row r="156" spans="1:137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</row>
    <row r="157" spans="1:137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</row>
    <row r="158" spans="1:137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</row>
    <row r="159" spans="1:137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</row>
    <row r="160" spans="1:137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</row>
    <row r="161" spans="1:137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</row>
    <row r="162" spans="1:137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</row>
    <row r="163" spans="1:137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</row>
    <row r="164" spans="1:137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</row>
    <row r="165" spans="1:137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</row>
    <row r="166" spans="1:137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</row>
    <row r="167" spans="1:137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</row>
    <row r="168" spans="1:137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</row>
    <row r="169" spans="1:137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</row>
    <row r="170" spans="1:137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</row>
    <row r="171" spans="1:137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</row>
    <row r="172" spans="1:137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</row>
    <row r="173" spans="1:137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</row>
    <row r="174" spans="1:137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</row>
    <row r="175" spans="1:137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</row>
    <row r="176" spans="1:137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</row>
    <row r="177" spans="1:137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</row>
    <row r="178" spans="1:137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</row>
    <row r="179" spans="1:137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</row>
    <row r="180" spans="1:137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</row>
    <row r="181" spans="1:137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</row>
    <row r="182" spans="1:137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</row>
    <row r="183" spans="1:137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</row>
    <row r="184" spans="1:137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</row>
    <row r="185" spans="1:137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</row>
    <row r="186" spans="1:137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</row>
    <row r="187" spans="1:137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</row>
    <row r="188" spans="1:137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</row>
    <row r="189" spans="1:137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</row>
    <row r="190" spans="1:137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</row>
  </sheetData>
  <sheetProtection/>
  <mergeCells count="716">
    <mergeCell ref="B12:R12"/>
    <mergeCell ref="B13:R13"/>
    <mergeCell ref="S10:W10"/>
    <mergeCell ref="B16:R16"/>
    <mergeCell ref="B20:R20"/>
    <mergeCell ref="B21:R21"/>
    <mergeCell ref="BV9:BZ9"/>
    <mergeCell ref="A5:AB6"/>
    <mergeCell ref="AG1:AK1"/>
    <mergeCell ref="AD13:AJ16"/>
    <mergeCell ref="B15:R15"/>
    <mergeCell ref="S9:W9"/>
    <mergeCell ref="A7:A8"/>
    <mergeCell ref="B9:R9"/>
    <mergeCell ref="S7:W8"/>
    <mergeCell ref="X7:AB8"/>
    <mergeCell ref="B7:R8"/>
    <mergeCell ref="B10:R10"/>
    <mergeCell ref="B11:R11"/>
    <mergeCell ref="B22:R22"/>
    <mergeCell ref="B31:R31"/>
    <mergeCell ref="B24:R24"/>
    <mergeCell ref="B25:R25"/>
    <mergeCell ref="B26:R26"/>
    <mergeCell ref="B27:R27"/>
    <mergeCell ref="B28:R28"/>
    <mergeCell ref="B29:R29"/>
    <mergeCell ref="B30:R30"/>
    <mergeCell ref="B23:R23"/>
    <mergeCell ref="S33:W33"/>
    <mergeCell ref="B36:R36"/>
    <mergeCell ref="B37:R37"/>
    <mergeCell ref="B32:R32"/>
    <mergeCell ref="B33:R33"/>
    <mergeCell ref="B34:R34"/>
    <mergeCell ref="B35:R35"/>
    <mergeCell ref="S34:W34"/>
    <mergeCell ref="S35:W35"/>
    <mergeCell ref="S36:W36"/>
    <mergeCell ref="S27:W27"/>
    <mergeCell ref="S28:W28"/>
    <mergeCell ref="S29:W29"/>
    <mergeCell ref="S32:W32"/>
    <mergeCell ref="S23:W23"/>
    <mergeCell ref="S24:W24"/>
    <mergeCell ref="S25:W25"/>
    <mergeCell ref="S26:W26"/>
    <mergeCell ref="B19:R19"/>
    <mergeCell ref="B14:R14"/>
    <mergeCell ref="S31:W31"/>
    <mergeCell ref="S19:W19"/>
    <mergeCell ref="S20:W20"/>
    <mergeCell ref="S21:W21"/>
    <mergeCell ref="S22:W22"/>
    <mergeCell ref="S30:W30"/>
    <mergeCell ref="S14:W14"/>
    <mergeCell ref="S15:W15"/>
    <mergeCell ref="B42:R42"/>
    <mergeCell ref="S38:W38"/>
    <mergeCell ref="S39:W39"/>
    <mergeCell ref="S40:W40"/>
    <mergeCell ref="S41:W41"/>
    <mergeCell ref="B38:R38"/>
    <mergeCell ref="B39:R39"/>
    <mergeCell ref="B41:R41"/>
    <mergeCell ref="B40:R40"/>
    <mergeCell ref="B73:R73"/>
    <mergeCell ref="B66:R66"/>
    <mergeCell ref="B67:R67"/>
    <mergeCell ref="B68:R68"/>
    <mergeCell ref="B69:R69"/>
    <mergeCell ref="B70:R70"/>
    <mergeCell ref="B71:R71"/>
    <mergeCell ref="B72:R72"/>
    <mergeCell ref="B85:R85"/>
    <mergeCell ref="B74:R74"/>
    <mergeCell ref="B75:R75"/>
    <mergeCell ref="B76:R76"/>
    <mergeCell ref="B77:R77"/>
    <mergeCell ref="B78:R78"/>
    <mergeCell ref="B79:R79"/>
    <mergeCell ref="B80:R80"/>
    <mergeCell ref="B81:R81"/>
    <mergeCell ref="B92:R92"/>
    <mergeCell ref="B93:R93"/>
    <mergeCell ref="B94:R94"/>
    <mergeCell ref="B95:R95"/>
    <mergeCell ref="B101:R101"/>
    <mergeCell ref="B96:R96"/>
    <mergeCell ref="B97:R97"/>
    <mergeCell ref="B98:R98"/>
    <mergeCell ref="B99:R99"/>
    <mergeCell ref="B91:R91"/>
    <mergeCell ref="S16:W16"/>
    <mergeCell ref="B100:R100"/>
    <mergeCell ref="S37:W37"/>
    <mergeCell ref="S42:W42"/>
    <mergeCell ref="S44:W44"/>
    <mergeCell ref="S66:W66"/>
    <mergeCell ref="B82:R82"/>
    <mergeCell ref="B83:R84"/>
    <mergeCell ref="B86:R86"/>
    <mergeCell ref="S67:W67"/>
    <mergeCell ref="S68:W68"/>
    <mergeCell ref="B44:R44"/>
    <mergeCell ref="A64:A65"/>
    <mergeCell ref="B64:R65"/>
    <mergeCell ref="B90:R90"/>
    <mergeCell ref="B87:R87"/>
    <mergeCell ref="B88:R88"/>
    <mergeCell ref="B89:R89"/>
    <mergeCell ref="A83:A84"/>
    <mergeCell ref="S89:W89"/>
    <mergeCell ref="S77:W77"/>
    <mergeCell ref="S78:W78"/>
    <mergeCell ref="S79:W79"/>
    <mergeCell ref="S80:W80"/>
    <mergeCell ref="S81:W81"/>
    <mergeCell ref="S83:W84"/>
    <mergeCell ref="X67:AB67"/>
    <mergeCell ref="S64:W65"/>
    <mergeCell ref="S69:W69"/>
    <mergeCell ref="X81:AB81"/>
    <mergeCell ref="X82:AB82"/>
    <mergeCell ref="S11:W11"/>
    <mergeCell ref="S12:W12"/>
    <mergeCell ref="S13:W13"/>
    <mergeCell ref="S43:W43"/>
    <mergeCell ref="A62:AB63"/>
    <mergeCell ref="CA9:CE9"/>
    <mergeCell ref="BE10:BU10"/>
    <mergeCell ref="BV10:BZ10"/>
    <mergeCell ref="CA10:CE10"/>
    <mergeCell ref="BE9:BU9"/>
    <mergeCell ref="S100:W100"/>
    <mergeCell ref="S96:W96"/>
    <mergeCell ref="S97:W97"/>
    <mergeCell ref="S98:W98"/>
    <mergeCell ref="S99:W99"/>
    <mergeCell ref="CC1:CE1"/>
    <mergeCell ref="BD7:BD8"/>
    <mergeCell ref="BE7:BU8"/>
    <mergeCell ref="BV7:BZ8"/>
    <mergeCell ref="CA7:CE8"/>
    <mergeCell ref="CA14:CE14"/>
    <mergeCell ref="BD5:CE6"/>
    <mergeCell ref="BE11:BU11"/>
    <mergeCell ref="BV11:BZ11"/>
    <mergeCell ref="CA11:CE11"/>
    <mergeCell ref="X9:AB9"/>
    <mergeCell ref="X10:AB10"/>
    <mergeCell ref="X20:AB20"/>
    <mergeCell ref="X21:AB21"/>
    <mergeCell ref="X11:AB11"/>
    <mergeCell ref="X12:AB12"/>
    <mergeCell ref="X13:AB13"/>
    <mergeCell ref="X14:AB14"/>
    <mergeCell ref="X19:AB19"/>
    <mergeCell ref="X15:AB15"/>
    <mergeCell ref="X31:AB31"/>
    <mergeCell ref="X32:AB32"/>
    <mergeCell ref="X22:AB22"/>
    <mergeCell ref="X23:AB23"/>
    <mergeCell ref="X24:AB24"/>
    <mergeCell ref="BE15:BU15"/>
    <mergeCell ref="X16:AB16"/>
    <mergeCell ref="X25:AB25"/>
    <mergeCell ref="AD18:AJ21"/>
    <mergeCell ref="X27:AB27"/>
    <mergeCell ref="X28:AB28"/>
    <mergeCell ref="X29:AB29"/>
    <mergeCell ref="X30:AB30"/>
    <mergeCell ref="BV15:BZ15"/>
    <mergeCell ref="CA15:CE15"/>
    <mergeCell ref="X26:AB26"/>
    <mergeCell ref="X36:AB36"/>
    <mergeCell ref="X37:AB37"/>
    <mergeCell ref="X68:AB68"/>
    <mergeCell ref="X33:AB33"/>
    <mergeCell ref="X34:AB34"/>
    <mergeCell ref="X35:AB35"/>
    <mergeCell ref="X40:AB40"/>
    <mergeCell ref="X64:AB65"/>
    <mergeCell ref="X43:AB43"/>
    <mergeCell ref="X38:AB38"/>
    <mergeCell ref="X74:AB74"/>
    <mergeCell ref="X69:AB69"/>
    <mergeCell ref="X70:AB70"/>
    <mergeCell ref="X71:AB71"/>
    <mergeCell ref="X72:AB72"/>
    <mergeCell ref="X73:AB73"/>
    <mergeCell ref="X39:AB39"/>
    <mergeCell ref="X44:AB44"/>
    <mergeCell ref="X66:AB66"/>
    <mergeCell ref="S105:W105"/>
    <mergeCell ref="S102:W102"/>
    <mergeCell ref="S103:W103"/>
    <mergeCell ref="B104:R104"/>
    <mergeCell ref="X41:AB41"/>
    <mergeCell ref="X42:AB42"/>
    <mergeCell ref="S101:W101"/>
    <mergeCell ref="S95:W95"/>
    <mergeCell ref="S86:W86"/>
    <mergeCell ref="S70:W70"/>
    <mergeCell ref="X85:AB85"/>
    <mergeCell ref="X86:AB86"/>
    <mergeCell ref="X87:AB87"/>
    <mergeCell ref="X88:AB88"/>
    <mergeCell ref="A105:R105"/>
    <mergeCell ref="B103:R103"/>
    <mergeCell ref="B102:R102"/>
    <mergeCell ref="X101:AB101"/>
    <mergeCell ref="X102:AB102"/>
    <mergeCell ref="X103:AB103"/>
    <mergeCell ref="X99:AB99"/>
    <mergeCell ref="X96:AB96"/>
    <mergeCell ref="X94:AB94"/>
    <mergeCell ref="X95:AB95"/>
    <mergeCell ref="X97:AB97"/>
    <mergeCell ref="X75:AB75"/>
    <mergeCell ref="X76:AB76"/>
    <mergeCell ref="X89:AB89"/>
    <mergeCell ref="X90:AB90"/>
    <mergeCell ref="X83:AB84"/>
    <mergeCell ref="X105:AB105"/>
    <mergeCell ref="S104:W104"/>
    <mergeCell ref="S71:W71"/>
    <mergeCell ref="S92:W92"/>
    <mergeCell ref="S90:W90"/>
    <mergeCell ref="S91:W91"/>
    <mergeCell ref="S75:W75"/>
    <mergeCell ref="S76:W76"/>
    <mergeCell ref="S94:W94"/>
    <mergeCell ref="X91:AB91"/>
    <mergeCell ref="S72:W72"/>
    <mergeCell ref="S73:W73"/>
    <mergeCell ref="S74:W74"/>
    <mergeCell ref="S88:W88"/>
    <mergeCell ref="S85:W85"/>
    <mergeCell ref="X104:AB104"/>
    <mergeCell ref="X92:AB92"/>
    <mergeCell ref="X93:AB93"/>
    <mergeCell ref="X100:AB100"/>
    <mergeCell ref="X98:AB98"/>
    <mergeCell ref="S93:W93"/>
    <mergeCell ref="S82:W82"/>
    <mergeCell ref="CA12:CE12"/>
    <mergeCell ref="BE13:BU13"/>
    <mergeCell ref="BV13:BZ13"/>
    <mergeCell ref="CA13:CE13"/>
    <mergeCell ref="BE12:BU12"/>
    <mergeCell ref="BV12:BZ12"/>
    <mergeCell ref="BE16:BU16"/>
    <mergeCell ref="BV16:BZ16"/>
    <mergeCell ref="CA16:CE16"/>
    <mergeCell ref="S87:W87"/>
    <mergeCell ref="X79:AB79"/>
    <mergeCell ref="X80:AB80"/>
    <mergeCell ref="CA18:CE18"/>
    <mergeCell ref="CA17:CE17"/>
    <mergeCell ref="CA19:CE19"/>
    <mergeCell ref="BE20:BU20"/>
    <mergeCell ref="BV20:BZ20"/>
    <mergeCell ref="CA20:CE20"/>
    <mergeCell ref="BE14:BU14"/>
    <mergeCell ref="BV14:BZ14"/>
    <mergeCell ref="X77:AB77"/>
    <mergeCell ref="X78:AB78"/>
    <mergeCell ref="BE18:BU18"/>
    <mergeCell ref="BV18:BZ18"/>
    <mergeCell ref="BE17:BU17"/>
    <mergeCell ref="BV17:BZ17"/>
    <mergeCell ref="BE19:BU19"/>
    <mergeCell ref="BV19:BZ19"/>
    <mergeCell ref="BE21:BU21"/>
    <mergeCell ref="BV21:BZ21"/>
    <mergeCell ref="CA21:CE21"/>
    <mergeCell ref="BE22:BU22"/>
    <mergeCell ref="BV22:BZ22"/>
    <mergeCell ref="CA22:CE22"/>
    <mergeCell ref="BE23:BU23"/>
    <mergeCell ref="BV23:BZ23"/>
    <mergeCell ref="CA23:CE23"/>
    <mergeCell ref="BE24:BU24"/>
    <mergeCell ref="BV24:BZ24"/>
    <mergeCell ref="CA24:CE24"/>
    <mergeCell ref="BE25:BU25"/>
    <mergeCell ref="BV25:BZ25"/>
    <mergeCell ref="CA25:CE25"/>
    <mergeCell ref="BE26:BU26"/>
    <mergeCell ref="BV26:BZ26"/>
    <mergeCell ref="CA26:CE26"/>
    <mergeCell ref="BE27:BU27"/>
    <mergeCell ref="BV27:BZ27"/>
    <mergeCell ref="CA27:CE27"/>
    <mergeCell ref="BE28:BU28"/>
    <mergeCell ref="BV28:BZ28"/>
    <mergeCell ref="CA28:CE28"/>
    <mergeCell ref="BE29:BU29"/>
    <mergeCell ref="BV29:BZ29"/>
    <mergeCell ref="CA29:CE29"/>
    <mergeCell ref="BE30:BU30"/>
    <mergeCell ref="BV30:BZ30"/>
    <mergeCell ref="CA30:CE30"/>
    <mergeCell ref="BE31:BU31"/>
    <mergeCell ref="BV31:BZ31"/>
    <mergeCell ref="CA31:CE31"/>
    <mergeCell ref="BE32:BU32"/>
    <mergeCell ref="BV32:BZ32"/>
    <mergeCell ref="CA32:CE32"/>
    <mergeCell ref="BE33:BU33"/>
    <mergeCell ref="BV33:BZ33"/>
    <mergeCell ref="CA33:CE33"/>
    <mergeCell ref="BE34:BU34"/>
    <mergeCell ref="BV34:BZ34"/>
    <mergeCell ref="CA34:CE34"/>
    <mergeCell ref="BE35:BU35"/>
    <mergeCell ref="BV35:BZ35"/>
    <mergeCell ref="CA35:CE35"/>
    <mergeCell ref="BE36:BU36"/>
    <mergeCell ref="BV36:BZ36"/>
    <mergeCell ref="CA36:CE36"/>
    <mergeCell ref="BE37:BU37"/>
    <mergeCell ref="BV37:BZ37"/>
    <mergeCell ref="CA37:CE37"/>
    <mergeCell ref="BE38:BU38"/>
    <mergeCell ref="BV38:BZ38"/>
    <mergeCell ref="CA38:CE38"/>
    <mergeCell ref="BE39:BU39"/>
    <mergeCell ref="BV39:BZ39"/>
    <mergeCell ref="CA39:CE39"/>
    <mergeCell ref="BE40:BU40"/>
    <mergeCell ref="BV40:BZ40"/>
    <mergeCell ref="CA40:CE40"/>
    <mergeCell ref="BE41:BU41"/>
    <mergeCell ref="BV41:BZ41"/>
    <mergeCell ref="CA41:CE41"/>
    <mergeCell ref="BE42:BU42"/>
    <mergeCell ref="BV42:BZ42"/>
    <mergeCell ref="CA42:CE42"/>
    <mergeCell ref="BE44:BU44"/>
    <mergeCell ref="BV44:BZ44"/>
    <mergeCell ref="CA44:CE44"/>
    <mergeCell ref="BD62:CE63"/>
    <mergeCell ref="BE43:BU43"/>
    <mergeCell ref="BV43:BZ43"/>
    <mergeCell ref="CA43:CE43"/>
    <mergeCell ref="BE66:BU66"/>
    <mergeCell ref="BV66:BZ66"/>
    <mergeCell ref="CA66:CE66"/>
    <mergeCell ref="BD64:BD65"/>
    <mergeCell ref="BE64:BU65"/>
    <mergeCell ref="BV64:BZ65"/>
    <mergeCell ref="CA64:CE65"/>
    <mergeCell ref="BE67:BU67"/>
    <mergeCell ref="BV67:BZ67"/>
    <mergeCell ref="CA67:CE67"/>
    <mergeCell ref="BE68:BU68"/>
    <mergeCell ref="BV68:BZ68"/>
    <mergeCell ref="CA68:CE68"/>
    <mergeCell ref="BE69:BU69"/>
    <mergeCell ref="BV69:BZ69"/>
    <mergeCell ref="CA69:CE69"/>
    <mergeCell ref="BE70:BU70"/>
    <mergeCell ref="BV70:BZ70"/>
    <mergeCell ref="CA70:CE70"/>
    <mergeCell ref="BE71:BU71"/>
    <mergeCell ref="BV71:BZ71"/>
    <mergeCell ref="CA71:CE71"/>
    <mergeCell ref="BE72:BU72"/>
    <mergeCell ref="BV72:BZ72"/>
    <mergeCell ref="CA72:CE72"/>
    <mergeCell ref="BE73:BU73"/>
    <mergeCell ref="BV73:BZ73"/>
    <mergeCell ref="CA73:CE73"/>
    <mergeCell ref="BE74:BU74"/>
    <mergeCell ref="BV74:BZ74"/>
    <mergeCell ref="CA74:CE74"/>
    <mergeCell ref="BE75:BU75"/>
    <mergeCell ref="BV75:BZ75"/>
    <mergeCell ref="CA75:CE75"/>
    <mergeCell ref="BE76:BU76"/>
    <mergeCell ref="BV76:BZ76"/>
    <mergeCell ref="CA76:CE76"/>
    <mergeCell ref="BE77:BU77"/>
    <mergeCell ref="BV77:BZ77"/>
    <mergeCell ref="CA77:CE77"/>
    <mergeCell ref="BE78:BU78"/>
    <mergeCell ref="BV78:BZ78"/>
    <mergeCell ref="CA78:CE78"/>
    <mergeCell ref="BE79:BU79"/>
    <mergeCell ref="BV79:BZ79"/>
    <mergeCell ref="CA79:CE79"/>
    <mergeCell ref="BE80:BU80"/>
    <mergeCell ref="BV80:BZ80"/>
    <mergeCell ref="CA80:CE80"/>
    <mergeCell ref="BD83:BD84"/>
    <mergeCell ref="BE83:BU84"/>
    <mergeCell ref="BV83:BZ84"/>
    <mergeCell ref="CA83:CE84"/>
    <mergeCell ref="BE81:BU81"/>
    <mergeCell ref="BV81:BZ81"/>
    <mergeCell ref="CA81:CE81"/>
    <mergeCell ref="BE82:BU82"/>
    <mergeCell ref="BV82:BZ82"/>
    <mergeCell ref="CA82:CE82"/>
    <mergeCell ref="BE85:BU85"/>
    <mergeCell ref="BV85:BZ85"/>
    <mergeCell ref="CA85:CE85"/>
    <mergeCell ref="BE86:BU86"/>
    <mergeCell ref="BV86:BZ86"/>
    <mergeCell ref="CA86:CE86"/>
    <mergeCell ref="BE87:BU87"/>
    <mergeCell ref="BV87:BZ87"/>
    <mergeCell ref="CA87:CE87"/>
    <mergeCell ref="BE88:BU88"/>
    <mergeCell ref="BV88:BZ88"/>
    <mergeCell ref="CA88:CE88"/>
    <mergeCell ref="BE89:BU89"/>
    <mergeCell ref="BV89:BZ89"/>
    <mergeCell ref="CA89:CE89"/>
    <mergeCell ref="BE90:BU90"/>
    <mergeCell ref="BV90:BZ90"/>
    <mergeCell ref="CA90:CE90"/>
    <mergeCell ref="BE91:BU91"/>
    <mergeCell ref="BV91:BZ91"/>
    <mergeCell ref="CA91:CE91"/>
    <mergeCell ref="BE92:BU92"/>
    <mergeCell ref="BV92:BZ92"/>
    <mergeCell ref="CA92:CE92"/>
    <mergeCell ref="BE93:BU93"/>
    <mergeCell ref="BV93:BZ93"/>
    <mergeCell ref="CA93:CE93"/>
    <mergeCell ref="BE94:BU94"/>
    <mergeCell ref="BV94:BZ94"/>
    <mergeCell ref="CA94:CE94"/>
    <mergeCell ref="BE95:BU95"/>
    <mergeCell ref="BV95:BZ95"/>
    <mergeCell ref="CA95:CE95"/>
    <mergeCell ref="BE96:BU96"/>
    <mergeCell ref="BV96:BZ96"/>
    <mergeCell ref="CA96:CE96"/>
    <mergeCell ref="BE97:BU97"/>
    <mergeCell ref="BV97:BZ97"/>
    <mergeCell ref="CA97:CE97"/>
    <mergeCell ref="BE98:BU98"/>
    <mergeCell ref="BV98:BZ98"/>
    <mergeCell ref="CA98:CE98"/>
    <mergeCell ref="BE99:BU99"/>
    <mergeCell ref="BV99:BZ99"/>
    <mergeCell ref="CA99:CE99"/>
    <mergeCell ref="BE100:BU100"/>
    <mergeCell ref="BV100:BZ100"/>
    <mergeCell ref="CA100:CE100"/>
    <mergeCell ref="BV104:BZ104"/>
    <mergeCell ref="CA104:CE104"/>
    <mergeCell ref="BE101:BU101"/>
    <mergeCell ref="BV101:BZ101"/>
    <mergeCell ref="CA101:CE101"/>
    <mergeCell ref="BE102:BU102"/>
    <mergeCell ref="BV102:BZ102"/>
    <mergeCell ref="CA102:CE102"/>
    <mergeCell ref="DF1:DH1"/>
    <mergeCell ref="CG7:CG8"/>
    <mergeCell ref="CH7:CX8"/>
    <mergeCell ref="CY7:DC8"/>
    <mergeCell ref="DD7:DH8"/>
    <mergeCell ref="CG5:DH6"/>
    <mergeCell ref="CH11:CX11"/>
    <mergeCell ref="CY11:DC11"/>
    <mergeCell ref="DD11:DH11"/>
    <mergeCell ref="BD105:BU105"/>
    <mergeCell ref="BV105:BZ105"/>
    <mergeCell ref="CA105:CE105"/>
    <mergeCell ref="BE103:BU103"/>
    <mergeCell ref="BV103:BZ103"/>
    <mergeCell ref="CA103:CE103"/>
    <mergeCell ref="BE104:BU104"/>
    <mergeCell ref="DD9:DH9"/>
    <mergeCell ref="CH10:CX10"/>
    <mergeCell ref="CY10:DC10"/>
    <mergeCell ref="DD10:DH10"/>
    <mergeCell ref="CH9:CX9"/>
    <mergeCell ref="CY9:DC9"/>
    <mergeCell ref="CH12:CX12"/>
    <mergeCell ref="CY12:DC12"/>
    <mergeCell ref="DD12:DH12"/>
    <mergeCell ref="CH13:CX13"/>
    <mergeCell ref="CY13:DC13"/>
    <mergeCell ref="DD13:DH13"/>
    <mergeCell ref="CH14:CX14"/>
    <mergeCell ref="CY14:DC14"/>
    <mergeCell ref="DD14:DH14"/>
    <mergeCell ref="CH15:CX15"/>
    <mergeCell ref="CY15:DC15"/>
    <mergeCell ref="DD15:DH15"/>
    <mergeCell ref="CH16:CX16"/>
    <mergeCell ref="CY16:DC16"/>
    <mergeCell ref="DD16:DH16"/>
    <mergeCell ref="CH18:CX18"/>
    <mergeCell ref="CY18:DC18"/>
    <mergeCell ref="DD18:DH18"/>
    <mergeCell ref="CH17:CX17"/>
    <mergeCell ref="CY17:DC17"/>
    <mergeCell ref="DD17:DH17"/>
    <mergeCell ref="CH19:CX19"/>
    <mergeCell ref="CY19:DC19"/>
    <mergeCell ref="DD19:DH19"/>
    <mergeCell ref="CH20:CX20"/>
    <mergeCell ref="CY20:DC20"/>
    <mergeCell ref="DD20:DH20"/>
    <mergeCell ref="CH21:CX21"/>
    <mergeCell ref="CY21:DC21"/>
    <mergeCell ref="DD21:DH21"/>
    <mergeCell ref="CH22:CX22"/>
    <mergeCell ref="CY22:DC22"/>
    <mergeCell ref="DD22:DH22"/>
    <mergeCell ref="CH23:CX23"/>
    <mergeCell ref="CY23:DC23"/>
    <mergeCell ref="DD23:DH23"/>
    <mergeCell ref="CH24:CX24"/>
    <mergeCell ref="CY24:DC24"/>
    <mergeCell ref="DD24:DH24"/>
    <mergeCell ref="CH25:CX25"/>
    <mergeCell ref="CY25:DC25"/>
    <mergeCell ref="DD25:DH25"/>
    <mergeCell ref="CH26:CX26"/>
    <mergeCell ref="CY26:DC26"/>
    <mergeCell ref="DD26:DH26"/>
    <mergeCell ref="CH27:CX27"/>
    <mergeCell ref="CY27:DC27"/>
    <mergeCell ref="DD27:DH27"/>
    <mergeCell ref="CH28:CX28"/>
    <mergeCell ref="CY28:DC28"/>
    <mergeCell ref="DD28:DH28"/>
    <mergeCell ref="CH29:CX29"/>
    <mergeCell ref="CY29:DC29"/>
    <mergeCell ref="DD29:DH29"/>
    <mergeCell ref="CH30:CX30"/>
    <mergeCell ref="CY30:DC30"/>
    <mergeCell ref="DD30:DH30"/>
    <mergeCell ref="CH31:CX31"/>
    <mergeCell ref="CY31:DC31"/>
    <mergeCell ref="DD31:DH31"/>
    <mergeCell ref="CH32:CX32"/>
    <mergeCell ref="CY32:DC32"/>
    <mergeCell ref="DD32:DH32"/>
    <mergeCell ref="CH33:CX33"/>
    <mergeCell ref="CY33:DC33"/>
    <mergeCell ref="DD33:DH33"/>
    <mergeCell ref="CH34:CX34"/>
    <mergeCell ref="CY34:DC34"/>
    <mergeCell ref="DD34:DH34"/>
    <mergeCell ref="CH35:CX35"/>
    <mergeCell ref="CY35:DC35"/>
    <mergeCell ref="DD35:DH35"/>
    <mergeCell ref="CH36:CX36"/>
    <mergeCell ref="CY36:DC36"/>
    <mergeCell ref="DD36:DH36"/>
    <mergeCell ref="CH37:CX37"/>
    <mergeCell ref="CY37:DC37"/>
    <mergeCell ref="DD37:DH37"/>
    <mergeCell ref="CH38:CX38"/>
    <mergeCell ref="CY38:DC38"/>
    <mergeCell ref="DD38:DH38"/>
    <mergeCell ref="CH39:CX39"/>
    <mergeCell ref="CY39:DC39"/>
    <mergeCell ref="DD39:DH39"/>
    <mergeCell ref="CH40:CX40"/>
    <mergeCell ref="CY40:DC40"/>
    <mergeCell ref="DD40:DH40"/>
    <mergeCell ref="CH43:CX43"/>
    <mergeCell ref="CY43:DC43"/>
    <mergeCell ref="DD43:DH43"/>
    <mergeCell ref="CH41:CX41"/>
    <mergeCell ref="CY41:DC41"/>
    <mergeCell ref="DD41:DH41"/>
    <mergeCell ref="CH42:CX42"/>
    <mergeCell ref="CY42:DC42"/>
    <mergeCell ref="DD42:DH42"/>
    <mergeCell ref="CH44:CX44"/>
    <mergeCell ref="CY44:DC44"/>
    <mergeCell ref="DD44:DH44"/>
    <mergeCell ref="CG64:CG65"/>
    <mergeCell ref="CH64:CX65"/>
    <mergeCell ref="CY64:DC65"/>
    <mergeCell ref="DD64:DH65"/>
    <mergeCell ref="CG62:DH63"/>
    <mergeCell ref="CH66:CX66"/>
    <mergeCell ref="CY66:DC66"/>
    <mergeCell ref="DD66:DH66"/>
    <mergeCell ref="CH67:CX67"/>
    <mergeCell ref="CY67:DC67"/>
    <mergeCell ref="DD67:DH67"/>
    <mergeCell ref="CH68:CX68"/>
    <mergeCell ref="CY68:DC68"/>
    <mergeCell ref="DD68:DH68"/>
    <mergeCell ref="CH69:CX69"/>
    <mergeCell ref="CY69:DC69"/>
    <mergeCell ref="DD69:DH69"/>
    <mergeCell ref="CH70:CX70"/>
    <mergeCell ref="CY70:DC70"/>
    <mergeCell ref="DD70:DH70"/>
    <mergeCell ref="CH71:CX71"/>
    <mergeCell ref="CY71:DC71"/>
    <mergeCell ref="DD71:DH71"/>
    <mergeCell ref="CH72:CX72"/>
    <mergeCell ref="CY72:DC72"/>
    <mergeCell ref="DD72:DH72"/>
    <mergeCell ref="CH73:CX73"/>
    <mergeCell ref="CY73:DC73"/>
    <mergeCell ref="DD73:DH73"/>
    <mergeCell ref="CH74:CX74"/>
    <mergeCell ref="CY74:DC74"/>
    <mergeCell ref="DD74:DH74"/>
    <mergeCell ref="CH75:CX75"/>
    <mergeCell ref="CY75:DC75"/>
    <mergeCell ref="DD75:DH75"/>
    <mergeCell ref="CH76:CX76"/>
    <mergeCell ref="CY76:DC76"/>
    <mergeCell ref="DD76:DH76"/>
    <mergeCell ref="CH77:CX77"/>
    <mergeCell ref="CY77:DC77"/>
    <mergeCell ref="DD77:DH77"/>
    <mergeCell ref="DD78:DH78"/>
    <mergeCell ref="CH79:CX79"/>
    <mergeCell ref="CY79:DC79"/>
    <mergeCell ref="DD79:DH79"/>
    <mergeCell ref="CY80:DC80"/>
    <mergeCell ref="DD80:DH80"/>
    <mergeCell ref="CH78:CX78"/>
    <mergeCell ref="CY78:DC78"/>
    <mergeCell ref="CH81:CX81"/>
    <mergeCell ref="CY81:DC81"/>
    <mergeCell ref="DD81:DH81"/>
    <mergeCell ref="DD87:DH87"/>
    <mergeCell ref="CY82:DC82"/>
    <mergeCell ref="DD82:DH82"/>
    <mergeCell ref="DD92:DH92"/>
    <mergeCell ref="CH88:CX88"/>
    <mergeCell ref="CY83:DC84"/>
    <mergeCell ref="DD83:DH84"/>
    <mergeCell ref="DD85:DH85"/>
    <mergeCell ref="CH86:CX86"/>
    <mergeCell ref="CY86:DC86"/>
    <mergeCell ref="DD86:DH86"/>
    <mergeCell ref="CY88:DC88"/>
    <mergeCell ref="DD88:DH88"/>
    <mergeCell ref="DD93:DH93"/>
    <mergeCell ref="DD91:DH91"/>
    <mergeCell ref="CY94:DC94"/>
    <mergeCell ref="DD89:DH89"/>
    <mergeCell ref="DD94:DH94"/>
    <mergeCell ref="CH90:CX90"/>
    <mergeCell ref="CY90:DC90"/>
    <mergeCell ref="DD90:DH90"/>
    <mergeCell ref="CH92:CX92"/>
    <mergeCell ref="CY92:DC92"/>
    <mergeCell ref="CY95:DC95"/>
    <mergeCell ref="CH94:CX94"/>
    <mergeCell ref="DD98:DH98"/>
    <mergeCell ref="CH97:CX97"/>
    <mergeCell ref="CY97:DC97"/>
    <mergeCell ref="CH98:CX98"/>
    <mergeCell ref="CY98:DC98"/>
    <mergeCell ref="DD97:DH97"/>
    <mergeCell ref="DD95:DH95"/>
    <mergeCell ref="CY96:DC96"/>
    <mergeCell ref="DD96:DH96"/>
    <mergeCell ref="CY103:DC103"/>
    <mergeCell ref="CH99:CX99"/>
    <mergeCell ref="CY99:DC99"/>
    <mergeCell ref="DD104:DH104"/>
    <mergeCell ref="CH101:CX101"/>
    <mergeCell ref="CH102:CX102"/>
    <mergeCell ref="CY102:DC102"/>
    <mergeCell ref="DD102:DH102"/>
    <mergeCell ref="DD103:DH103"/>
    <mergeCell ref="CH104:CX104"/>
    <mergeCell ref="CY104:DC104"/>
    <mergeCell ref="DD99:DH99"/>
    <mergeCell ref="CH100:CX100"/>
    <mergeCell ref="CY100:DC100"/>
    <mergeCell ref="DD100:DH100"/>
    <mergeCell ref="CY101:DC101"/>
    <mergeCell ref="DD101:DH101"/>
    <mergeCell ref="DD105:DH105"/>
    <mergeCell ref="B17:R17"/>
    <mergeCell ref="S17:W17"/>
    <mergeCell ref="X17:AB17"/>
    <mergeCell ref="B18:R18"/>
    <mergeCell ref="S18:W18"/>
    <mergeCell ref="X18:AB18"/>
    <mergeCell ref="B43:R43"/>
    <mergeCell ref="CH103:CX103"/>
    <mergeCell ref="CY105:DC105"/>
    <mergeCell ref="W1:AB1"/>
    <mergeCell ref="AD9:AU11"/>
    <mergeCell ref="CY93:DC93"/>
    <mergeCell ref="CY91:DC91"/>
    <mergeCell ref="CY89:DC89"/>
    <mergeCell ref="CY87:DC87"/>
    <mergeCell ref="CY85:DC85"/>
    <mergeCell ref="CH82:CX82"/>
    <mergeCell ref="CH80:CX80"/>
    <mergeCell ref="CG83:CG84"/>
    <mergeCell ref="A4:G4"/>
    <mergeCell ref="CG105:CX105"/>
    <mergeCell ref="CH95:CX95"/>
    <mergeCell ref="CH93:CX93"/>
    <mergeCell ref="CH91:CX91"/>
    <mergeCell ref="CH89:CX89"/>
    <mergeCell ref="CH87:CX87"/>
    <mergeCell ref="CH85:CX85"/>
    <mergeCell ref="CH96:CX96"/>
    <mergeCell ref="CH83:CX84"/>
  </mergeCells>
  <conditionalFormatting sqref="A4:G4">
    <cfRule type="cellIs" priority="1" dxfId="0" operator="equal" stopIfTrue="1">
      <formula>"Nie podlega prezentacji"</formula>
    </cfRule>
  </conditionalFormatting>
  <hyperlinks>
    <hyperlink ref="W1" location="Parametry!A1" display="Parametry"/>
    <hyperlink ref="AG1:AK1" r:id="rId1" display="www.finansista.pl"/>
  </hyperlinks>
  <printOptions horizontalCentered="1"/>
  <pageMargins left="1.1811023622047245" right="0.5905511811023623" top="1.3779527559055118" bottom="1.04" header="0.9055118110236221" footer="0.5118110236220472"/>
  <pageSetup firstPageNumber="6" useFirstPageNumber="1" fitToHeight="0" horizontalDpi="600" verticalDpi="600" orientation="portrait" paperSize="9" scale="80" r:id="rId3"/>
  <colBreaks count="1" manualBreakCount="1">
    <brk id="2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D126"/>
  <sheetViews>
    <sheetView showGridLines="0" showRowColHeaders="0" zoomScale="75" zoomScaleNormal="75" zoomScaleSheetLayoutView="75" zoomScalePageLayoutView="0" workbookViewId="0" topLeftCell="A1">
      <selection activeCell="X64" sqref="X64:AB64"/>
    </sheetView>
  </sheetViews>
  <sheetFormatPr defaultColWidth="3.75390625" defaultRowHeight="15" customHeight="1"/>
  <cols>
    <col min="1" max="29" width="3.75390625" style="7" customWidth="1"/>
    <col min="30" max="39" width="3.75390625" style="31" customWidth="1"/>
    <col min="40" max="50" width="3.75390625" style="7" customWidth="1"/>
    <col min="51" max="51" width="4.25390625" style="7" customWidth="1"/>
    <col min="52" max="52" width="3.25390625" style="7" customWidth="1"/>
    <col min="53" max="80" width="3.75390625" style="7" hidden="1" customWidth="1"/>
    <col min="81" max="81" width="3.875" style="7" hidden="1" customWidth="1"/>
    <col min="82" max="139" width="3.75390625" style="7" hidden="1" customWidth="1"/>
    <col min="140" max="140" width="3.875" style="7" hidden="1" customWidth="1"/>
    <col min="141" max="168" width="3.75390625" style="7" hidden="1" customWidth="1"/>
    <col min="169" max="203" width="3.75390625" style="7" customWidth="1"/>
    <col min="204" max="16384" width="3.75390625" style="7" customWidth="1"/>
  </cols>
  <sheetData>
    <row r="1" spans="1:212" ht="15" customHeight="1">
      <c r="A1" s="1" t="str">
        <f>nazwa</f>
        <v>UNIWERSYTET EKONOMICZNY W KRAKOWIE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96" t="s">
        <v>0</v>
      </c>
      <c r="X1" s="96"/>
      <c r="Y1" s="96"/>
      <c r="Z1" s="96"/>
      <c r="AA1" s="96"/>
      <c r="AB1" s="96"/>
      <c r="AC1" s="3"/>
      <c r="AD1" s="5"/>
      <c r="AE1" s="5"/>
      <c r="AF1" s="5"/>
      <c r="AG1" s="173" t="s">
        <v>1</v>
      </c>
      <c r="AH1" s="173"/>
      <c r="AI1" s="173"/>
      <c r="AJ1" s="173"/>
      <c r="AK1" s="173"/>
      <c r="AL1" s="6"/>
      <c r="AM1" s="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1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44"/>
      <c r="CC1" s="3"/>
      <c r="CD1" s="1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44"/>
      <c r="DF1" s="3"/>
      <c r="DG1" s="3"/>
      <c r="DH1" s="1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44"/>
      <c r="EJ1" s="3"/>
      <c r="EK1" s="1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4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</row>
    <row r="2" spans="1:212" ht="15" customHeight="1">
      <c r="A2" s="1" t="str">
        <f>'[1]Bilans_AKTYWA'!A2</f>
        <v>Sprawozdanie finansowe za rok 2009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/>
      <c r="AE2" s="8"/>
      <c r="AF2" s="8"/>
      <c r="AG2" s="6" t="s">
        <v>2</v>
      </c>
      <c r="AH2" s="8"/>
      <c r="AI2" s="8"/>
      <c r="AJ2" s="6"/>
      <c r="AK2" s="6"/>
      <c r="AL2" s="6"/>
      <c r="AM2" s="6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1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1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</row>
    <row r="3" spans="1:212" ht="15" customHeight="1">
      <c r="A3" s="4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1"/>
      <c r="AC3" s="3"/>
      <c r="AD3" s="10"/>
      <c r="AE3" s="10"/>
      <c r="AF3" s="10"/>
      <c r="AG3" s="10"/>
      <c r="AH3" s="10"/>
      <c r="AI3" s="10"/>
      <c r="AJ3" s="10"/>
      <c r="AK3" s="6"/>
      <c r="AL3" s="6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5" t="s">
        <v>248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61"/>
      <c r="CC3" s="3"/>
      <c r="CD3" s="45" t="s">
        <v>249</v>
      </c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61"/>
      <c r="DF3" s="3"/>
      <c r="DG3" s="3"/>
      <c r="DH3" s="45" t="s">
        <v>250</v>
      </c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61"/>
      <c r="EJ3" s="3"/>
      <c r="EK3" s="45" t="s">
        <v>251</v>
      </c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61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</row>
    <row r="4" spans="1:212" ht="15" customHeight="1" thickBot="1">
      <c r="A4" s="194"/>
      <c r="B4" s="194"/>
      <c r="C4" s="194"/>
      <c r="D4" s="194"/>
      <c r="E4" s="194"/>
      <c r="F4" s="194"/>
      <c r="G4" s="19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1"/>
      <c r="AC4" s="3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5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61"/>
      <c r="CC4" s="3"/>
      <c r="CD4" s="45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61"/>
      <c r="DF4" s="3"/>
      <c r="DG4" s="3"/>
      <c r="DH4" s="45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61"/>
      <c r="EJ4" s="3"/>
      <c r="EK4" s="45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61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</row>
    <row r="5" spans="1:212" ht="15" customHeight="1">
      <c r="A5" s="188" t="s">
        <v>252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90"/>
      <c r="AC5" s="3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88" t="s">
        <v>252</v>
      </c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90"/>
      <c r="CC5" s="3"/>
      <c r="CD5" s="188" t="s">
        <v>252</v>
      </c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90"/>
      <c r="DF5" s="3"/>
      <c r="DG5" s="3"/>
      <c r="DH5" s="188" t="s">
        <v>252</v>
      </c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90"/>
      <c r="EJ5" s="3"/>
      <c r="EK5" s="188" t="s">
        <v>252</v>
      </c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90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</row>
    <row r="6" spans="1:212" ht="15" customHeight="1" thickBo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3"/>
      <c r="AD6" s="10"/>
      <c r="AE6" s="10"/>
      <c r="AF6" s="10"/>
      <c r="AG6" s="10"/>
      <c r="AH6" s="10"/>
      <c r="AI6" s="10"/>
      <c r="AJ6" s="10"/>
      <c r="AK6" s="6"/>
      <c r="AL6" s="6"/>
      <c r="AM6" s="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91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3"/>
      <c r="CC6" s="3"/>
      <c r="CD6" s="191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3"/>
      <c r="DF6" s="3"/>
      <c r="DG6" s="3"/>
      <c r="DH6" s="191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3"/>
      <c r="EJ6" s="3"/>
      <c r="EK6" s="191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</row>
    <row r="7" spans="1:212" s="25" customFormat="1" ht="15" customHeight="1">
      <c r="A7" s="148" t="s">
        <v>4</v>
      </c>
      <c r="B7" s="150" t="s">
        <v>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0" t="str">
        <f>stanb</f>
        <v>Stan na dzień 31.12.2009</v>
      </c>
      <c r="T7" s="151"/>
      <c r="U7" s="151"/>
      <c r="V7" s="151"/>
      <c r="W7" s="152"/>
      <c r="X7" s="150" t="str">
        <f>stanp</f>
        <v>Stan na dzień 31.12.2008</v>
      </c>
      <c r="Y7" s="151"/>
      <c r="Z7" s="151"/>
      <c r="AA7" s="151"/>
      <c r="AB7" s="156"/>
      <c r="AC7" s="3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48" t="s">
        <v>4</v>
      </c>
      <c r="BB7" s="150" t="s">
        <v>5</v>
      </c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150" t="str">
        <f>stanb</f>
        <v>Stan na dzień 31.12.2009</v>
      </c>
      <c r="BT7" s="151"/>
      <c r="BU7" s="151"/>
      <c r="BV7" s="151"/>
      <c r="BW7" s="152"/>
      <c r="BX7" s="150" t="str">
        <f>stanp</f>
        <v>Stan na dzień 31.12.2008</v>
      </c>
      <c r="BY7" s="151"/>
      <c r="BZ7" s="151"/>
      <c r="CA7" s="151"/>
      <c r="CB7" s="156"/>
      <c r="CC7" s="2"/>
      <c r="CD7" s="148" t="s">
        <v>4</v>
      </c>
      <c r="CE7" s="150" t="s">
        <v>5</v>
      </c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2"/>
      <c r="CV7" s="150" t="str">
        <f>stanb</f>
        <v>Stan na dzień 31.12.2009</v>
      </c>
      <c r="CW7" s="151"/>
      <c r="CX7" s="151"/>
      <c r="CY7" s="151"/>
      <c r="CZ7" s="152"/>
      <c r="DA7" s="150" t="str">
        <f>stanp</f>
        <v>Stan na dzień 31.12.2008</v>
      </c>
      <c r="DB7" s="151"/>
      <c r="DC7" s="151"/>
      <c r="DD7" s="151"/>
      <c r="DE7" s="156"/>
      <c r="DF7" s="2"/>
      <c r="DG7" s="2"/>
      <c r="DH7" s="148"/>
      <c r="DI7" s="150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2"/>
      <c r="DZ7" s="150"/>
      <c r="EA7" s="151"/>
      <c r="EB7" s="151"/>
      <c r="EC7" s="151"/>
      <c r="ED7" s="152"/>
      <c r="EE7" s="150"/>
      <c r="EF7" s="151"/>
      <c r="EG7" s="151"/>
      <c r="EH7" s="151"/>
      <c r="EI7" s="156"/>
      <c r="EJ7" s="2"/>
      <c r="EK7" s="148"/>
      <c r="EL7" s="150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2"/>
      <c r="FC7" s="150"/>
      <c r="FD7" s="151"/>
      <c r="FE7" s="151"/>
      <c r="FF7" s="151"/>
      <c r="FG7" s="152"/>
      <c r="FH7" s="150"/>
      <c r="FI7" s="151"/>
      <c r="FJ7" s="151"/>
      <c r="FK7" s="151"/>
      <c r="FL7" s="156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</row>
    <row r="8" spans="1:212" s="25" customFormat="1" ht="15" customHeight="1" thickBot="1">
      <c r="A8" s="149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3"/>
      <c r="T8" s="154"/>
      <c r="U8" s="154"/>
      <c r="V8" s="154"/>
      <c r="W8" s="155"/>
      <c r="X8" s="153"/>
      <c r="Y8" s="154"/>
      <c r="Z8" s="154"/>
      <c r="AA8" s="154"/>
      <c r="AB8" s="157"/>
      <c r="AC8" s="3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49"/>
      <c r="BB8" s="153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5"/>
      <c r="BS8" s="153"/>
      <c r="BT8" s="154"/>
      <c r="BU8" s="154"/>
      <c r="BV8" s="154"/>
      <c r="BW8" s="155"/>
      <c r="BX8" s="153"/>
      <c r="BY8" s="154"/>
      <c r="BZ8" s="154"/>
      <c r="CA8" s="154"/>
      <c r="CB8" s="157"/>
      <c r="CC8" s="2"/>
      <c r="CD8" s="149"/>
      <c r="CE8" s="153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5"/>
      <c r="CV8" s="153"/>
      <c r="CW8" s="154"/>
      <c r="CX8" s="154"/>
      <c r="CY8" s="154"/>
      <c r="CZ8" s="155"/>
      <c r="DA8" s="153"/>
      <c r="DB8" s="154"/>
      <c r="DC8" s="154"/>
      <c r="DD8" s="154"/>
      <c r="DE8" s="157"/>
      <c r="DF8" s="2"/>
      <c r="DG8" s="2"/>
      <c r="DH8" s="149"/>
      <c r="DI8" s="153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5"/>
      <c r="DZ8" s="153"/>
      <c r="EA8" s="154"/>
      <c r="EB8" s="154"/>
      <c r="EC8" s="154"/>
      <c r="ED8" s="155"/>
      <c r="EE8" s="153"/>
      <c r="EF8" s="154"/>
      <c r="EG8" s="154"/>
      <c r="EH8" s="154"/>
      <c r="EI8" s="157"/>
      <c r="EJ8" s="2"/>
      <c r="EK8" s="149"/>
      <c r="EL8" s="153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5"/>
      <c r="FC8" s="153"/>
      <c r="FD8" s="154"/>
      <c r="FE8" s="154"/>
      <c r="FF8" s="154"/>
      <c r="FG8" s="155"/>
      <c r="FH8" s="153"/>
      <c r="FI8" s="154"/>
      <c r="FJ8" s="154"/>
      <c r="FK8" s="154"/>
      <c r="FL8" s="157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</row>
    <row r="9" spans="1:212" ht="15" customHeight="1">
      <c r="A9" s="62" t="s">
        <v>253</v>
      </c>
      <c r="B9" s="87" t="s">
        <v>254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129">
        <f>SUM(S10:W18)</f>
        <v>117930091.43</v>
      </c>
      <c r="T9" s="130"/>
      <c r="U9" s="130"/>
      <c r="V9" s="130"/>
      <c r="W9" s="131"/>
      <c r="X9" s="129">
        <f>SUM(X10:AB18)</f>
        <v>117135357.74</v>
      </c>
      <c r="Y9" s="130"/>
      <c r="Z9" s="130"/>
      <c r="AA9" s="130"/>
      <c r="AB9" s="132"/>
      <c r="AC9" s="15"/>
      <c r="AD9" s="97" t="s">
        <v>14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9"/>
      <c r="AV9" s="3"/>
      <c r="AW9" s="3"/>
      <c r="AX9" s="3"/>
      <c r="AY9" s="3"/>
      <c r="AZ9" s="3"/>
      <c r="BA9" s="62" t="s">
        <v>253</v>
      </c>
      <c r="BB9" s="87" t="s">
        <v>254</v>
      </c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9"/>
      <c r="BS9" s="129">
        <f>SUM(BS10:BW18)</f>
        <v>117930091.43</v>
      </c>
      <c r="BT9" s="130"/>
      <c r="BU9" s="130"/>
      <c r="BV9" s="130"/>
      <c r="BW9" s="131"/>
      <c r="BX9" s="129">
        <f>SUM(BX10:CB18)</f>
        <v>117135357.74</v>
      </c>
      <c r="BY9" s="130"/>
      <c r="BZ9" s="130"/>
      <c r="CA9" s="130"/>
      <c r="CB9" s="132"/>
      <c r="CC9" s="3"/>
      <c r="CD9" s="62" t="s">
        <v>253</v>
      </c>
      <c r="CE9" s="87" t="s">
        <v>254</v>
      </c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  <c r="CV9" s="129">
        <f>SUM(CV10:CZ18)</f>
        <v>0</v>
      </c>
      <c r="CW9" s="130"/>
      <c r="CX9" s="130"/>
      <c r="CY9" s="130"/>
      <c r="CZ9" s="131"/>
      <c r="DA9" s="129">
        <f>SUM(DA10:DE18)</f>
        <v>0</v>
      </c>
      <c r="DB9" s="130"/>
      <c r="DC9" s="130"/>
      <c r="DD9" s="130"/>
      <c r="DE9" s="132"/>
      <c r="DF9" s="3"/>
      <c r="DG9" s="3"/>
      <c r="DH9" s="62"/>
      <c r="DI9" s="87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9"/>
      <c r="DZ9" s="129"/>
      <c r="EA9" s="130"/>
      <c r="EB9" s="130"/>
      <c r="EC9" s="130"/>
      <c r="ED9" s="131"/>
      <c r="EE9" s="129"/>
      <c r="EF9" s="130"/>
      <c r="EG9" s="130"/>
      <c r="EH9" s="130"/>
      <c r="EI9" s="132"/>
      <c r="EJ9" s="3"/>
      <c r="EK9" s="62"/>
      <c r="EL9" s="87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9"/>
      <c r="FC9" s="129"/>
      <c r="FD9" s="130"/>
      <c r="FE9" s="130"/>
      <c r="FF9" s="130"/>
      <c r="FG9" s="131"/>
      <c r="FH9" s="129"/>
      <c r="FI9" s="130"/>
      <c r="FJ9" s="130"/>
      <c r="FK9" s="130"/>
      <c r="FL9" s="132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 ht="15" customHeight="1">
      <c r="A10" s="62" t="s">
        <v>6</v>
      </c>
      <c r="B10" s="87" t="s">
        <v>255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129">
        <f>'[1]Zestawienie_zmian_w_kapitale'!$S$24</f>
        <v>116398384.95</v>
      </c>
      <c r="T10" s="130"/>
      <c r="U10" s="130"/>
      <c r="V10" s="130"/>
      <c r="W10" s="131"/>
      <c r="X10" s="129">
        <f>'[1]Zestawienie_zmian_w_kapitale'!$X$24</f>
        <v>113411042.5</v>
      </c>
      <c r="Y10" s="130"/>
      <c r="Z10" s="130"/>
      <c r="AA10" s="130"/>
      <c r="AB10" s="132"/>
      <c r="AC10" s="15"/>
      <c r="AD10" s="100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2"/>
      <c r="AV10" s="3"/>
      <c r="AW10" s="3"/>
      <c r="AX10" s="3"/>
      <c r="AY10" s="3"/>
      <c r="AZ10" s="3"/>
      <c r="BA10" s="62" t="s">
        <v>6</v>
      </c>
      <c r="BB10" s="87" t="s">
        <v>255</v>
      </c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9"/>
      <c r="BS10" s="129">
        <f>'[1]Zestawienie_zmian_w_kapitale'!$S$24</f>
        <v>116398384.95</v>
      </c>
      <c r="BT10" s="130"/>
      <c r="BU10" s="130"/>
      <c r="BV10" s="130"/>
      <c r="BW10" s="131"/>
      <c r="BX10" s="129">
        <f>'[1]Zestawienie_zmian_w_kapitale'!$X$24</f>
        <v>113411042.5</v>
      </c>
      <c r="BY10" s="130"/>
      <c r="BZ10" s="130"/>
      <c r="CA10" s="130"/>
      <c r="CB10" s="132"/>
      <c r="CC10" s="3"/>
      <c r="CD10" s="62" t="s">
        <v>6</v>
      </c>
      <c r="CE10" s="87" t="s">
        <v>255</v>
      </c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9"/>
      <c r="CV10" s="129"/>
      <c r="CW10" s="130"/>
      <c r="CX10" s="130"/>
      <c r="CY10" s="130"/>
      <c r="CZ10" s="131"/>
      <c r="DA10" s="129"/>
      <c r="DB10" s="130"/>
      <c r="DC10" s="130"/>
      <c r="DD10" s="130"/>
      <c r="DE10" s="132"/>
      <c r="DF10" s="3"/>
      <c r="DG10" s="3"/>
      <c r="DH10" s="62"/>
      <c r="DI10" s="87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9"/>
      <c r="DZ10" s="129"/>
      <c r="EA10" s="130"/>
      <c r="EB10" s="130"/>
      <c r="EC10" s="130"/>
      <c r="ED10" s="131"/>
      <c r="EE10" s="129"/>
      <c r="EF10" s="130"/>
      <c r="EG10" s="130"/>
      <c r="EH10" s="130"/>
      <c r="EI10" s="132"/>
      <c r="EJ10" s="3"/>
      <c r="EK10" s="62"/>
      <c r="EL10" s="87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9"/>
      <c r="FC10" s="129"/>
      <c r="FD10" s="130"/>
      <c r="FE10" s="130"/>
      <c r="FF10" s="130"/>
      <c r="FG10" s="131"/>
      <c r="FH10" s="129"/>
      <c r="FI10" s="130"/>
      <c r="FJ10" s="130"/>
      <c r="FK10" s="130"/>
      <c r="FL10" s="132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</row>
    <row r="11" spans="1:212" ht="15" customHeight="1" thickBot="1">
      <c r="A11" s="63" t="s">
        <v>190</v>
      </c>
      <c r="B11" s="87" t="s">
        <v>256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129">
        <f>'[1]Zestawienie_zmian_w_kapitale'!$S$31</f>
        <v>0</v>
      </c>
      <c r="T11" s="130"/>
      <c r="U11" s="130"/>
      <c r="V11" s="130"/>
      <c r="W11" s="131"/>
      <c r="X11" s="129">
        <f>'[1]Zestawienie_zmian_w_kapitale'!$X$31</f>
        <v>0</v>
      </c>
      <c r="Y11" s="130"/>
      <c r="Z11" s="130"/>
      <c r="AA11" s="130"/>
      <c r="AB11" s="132"/>
      <c r="AC11" s="15"/>
      <c r="AD11" s="103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/>
      <c r="AV11" s="3"/>
      <c r="AW11" s="3"/>
      <c r="AX11" s="3"/>
      <c r="AY11" s="3"/>
      <c r="AZ11" s="3"/>
      <c r="BA11" s="63" t="s">
        <v>190</v>
      </c>
      <c r="BB11" s="184" t="s">
        <v>256</v>
      </c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6"/>
      <c r="BS11" s="181">
        <f>'[1]Zestawienie_zmian_w_kapitale'!$S$31</f>
        <v>0</v>
      </c>
      <c r="BT11" s="182"/>
      <c r="BU11" s="182"/>
      <c r="BV11" s="182"/>
      <c r="BW11" s="187"/>
      <c r="BX11" s="181">
        <f>'[1]Zestawienie_zmian_w_kapitale'!$X$31</f>
        <v>0</v>
      </c>
      <c r="BY11" s="182"/>
      <c r="BZ11" s="182"/>
      <c r="CA11" s="182"/>
      <c r="CB11" s="183"/>
      <c r="CC11" s="3"/>
      <c r="CD11" s="63" t="s">
        <v>190</v>
      </c>
      <c r="CE11" s="184" t="s">
        <v>256</v>
      </c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6"/>
      <c r="CV11" s="181"/>
      <c r="CW11" s="182"/>
      <c r="CX11" s="182"/>
      <c r="CY11" s="182"/>
      <c r="CZ11" s="187"/>
      <c r="DA11" s="181"/>
      <c r="DB11" s="182"/>
      <c r="DC11" s="182"/>
      <c r="DD11" s="182"/>
      <c r="DE11" s="183"/>
      <c r="DF11" s="3"/>
      <c r="DG11" s="3"/>
      <c r="DH11" s="63"/>
      <c r="DI11" s="184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6"/>
      <c r="DZ11" s="181"/>
      <c r="EA11" s="182"/>
      <c r="EB11" s="182"/>
      <c r="EC11" s="182"/>
      <c r="ED11" s="187"/>
      <c r="EE11" s="181"/>
      <c r="EF11" s="182"/>
      <c r="EG11" s="182"/>
      <c r="EH11" s="182"/>
      <c r="EI11" s="183"/>
      <c r="EJ11" s="3"/>
      <c r="EK11" s="63"/>
      <c r="EL11" s="184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6"/>
      <c r="FC11" s="181"/>
      <c r="FD11" s="182"/>
      <c r="FE11" s="182"/>
      <c r="FF11" s="182"/>
      <c r="FG11" s="187"/>
      <c r="FH11" s="181"/>
      <c r="FI11" s="182"/>
      <c r="FJ11" s="182"/>
      <c r="FK11" s="182"/>
      <c r="FL11" s="18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</row>
    <row r="12" spans="1:212" ht="15" customHeight="1">
      <c r="A12" s="62" t="s">
        <v>192</v>
      </c>
      <c r="B12" s="87" t="s">
        <v>257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129">
        <f>'[1]Zestawienie_zmian_w_kapitale'!$S$35</f>
        <v>0</v>
      </c>
      <c r="T12" s="130"/>
      <c r="U12" s="130"/>
      <c r="V12" s="130"/>
      <c r="W12" s="131"/>
      <c r="X12" s="129">
        <f>'[1]Zestawienie_zmian_w_kapitale'!$X$35</f>
        <v>0</v>
      </c>
      <c r="Y12" s="130"/>
      <c r="Z12" s="130"/>
      <c r="AA12" s="130"/>
      <c r="AB12" s="132"/>
      <c r="AC12" s="1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2" t="s">
        <v>192</v>
      </c>
      <c r="BB12" s="87" t="s">
        <v>257</v>
      </c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129">
        <f>'[1]Zestawienie_zmian_w_kapitale'!$S$35</f>
        <v>0</v>
      </c>
      <c r="BT12" s="130"/>
      <c r="BU12" s="130"/>
      <c r="BV12" s="130"/>
      <c r="BW12" s="131"/>
      <c r="BX12" s="129">
        <f>'[1]Zestawienie_zmian_w_kapitale'!$X$35</f>
        <v>0</v>
      </c>
      <c r="BY12" s="130"/>
      <c r="BZ12" s="130"/>
      <c r="CA12" s="130"/>
      <c r="CB12" s="132"/>
      <c r="CC12" s="3"/>
      <c r="CD12" s="62" t="s">
        <v>192</v>
      </c>
      <c r="CE12" s="87" t="s">
        <v>257</v>
      </c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9"/>
      <c r="CV12" s="129"/>
      <c r="CW12" s="130"/>
      <c r="CX12" s="130"/>
      <c r="CY12" s="130"/>
      <c r="CZ12" s="131"/>
      <c r="DA12" s="129"/>
      <c r="DB12" s="130"/>
      <c r="DC12" s="130"/>
      <c r="DD12" s="130"/>
      <c r="DE12" s="132"/>
      <c r="DF12" s="3"/>
      <c r="DG12" s="3"/>
      <c r="DH12" s="62"/>
      <c r="DI12" s="87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9"/>
      <c r="DZ12" s="129"/>
      <c r="EA12" s="130"/>
      <c r="EB12" s="130"/>
      <c r="EC12" s="130"/>
      <c r="ED12" s="131"/>
      <c r="EE12" s="129"/>
      <c r="EF12" s="130"/>
      <c r="EG12" s="130"/>
      <c r="EH12" s="130"/>
      <c r="EI12" s="132"/>
      <c r="EJ12" s="3"/>
      <c r="EK12" s="62"/>
      <c r="EL12" s="87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9"/>
      <c r="FC12" s="129"/>
      <c r="FD12" s="130"/>
      <c r="FE12" s="130"/>
      <c r="FF12" s="130"/>
      <c r="FG12" s="131"/>
      <c r="FH12" s="129"/>
      <c r="FI12" s="130"/>
      <c r="FJ12" s="130"/>
      <c r="FK12" s="130"/>
      <c r="FL12" s="132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</row>
    <row r="13" spans="1:212" ht="15" customHeight="1">
      <c r="A13" s="62" t="s">
        <v>194</v>
      </c>
      <c r="B13" s="87" t="s">
        <v>258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129">
        <f>'[1]Zestawienie_zmian_w_kapitale'!$S$47</f>
        <v>0</v>
      </c>
      <c r="T13" s="130"/>
      <c r="U13" s="130"/>
      <c r="V13" s="130"/>
      <c r="W13" s="131"/>
      <c r="X13" s="129">
        <f>'[1]Zestawienie_zmian_w_kapitale'!$X$47</f>
        <v>0</v>
      </c>
      <c r="Y13" s="130"/>
      <c r="Z13" s="130"/>
      <c r="AA13" s="130"/>
      <c r="AB13" s="132"/>
      <c r="AC13" s="3"/>
      <c r="AD13" s="172"/>
      <c r="AE13" s="172"/>
      <c r="AF13" s="172"/>
      <c r="AG13" s="172"/>
      <c r="AH13" s="172"/>
      <c r="AI13" s="172"/>
      <c r="AJ13" s="172"/>
      <c r="AK13" s="6"/>
      <c r="AL13" s="6"/>
      <c r="AM13" s="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2" t="s">
        <v>194</v>
      </c>
      <c r="BB13" s="87" t="s">
        <v>258</v>
      </c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9"/>
      <c r="BS13" s="129">
        <f>'[1]Zestawienie_zmian_w_kapitale'!$S$47</f>
        <v>0</v>
      </c>
      <c r="BT13" s="130"/>
      <c r="BU13" s="130"/>
      <c r="BV13" s="130"/>
      <c r="BW13" s="131"/>
      <c r="BX13" s="129">
        <f>'[1]Zestawienie_zmian_w_kapitale'!$X$47</f>
        <v>0</v>
      </c>
      <c r="BY13" s="130"/>
      <c r="BZ13" s="130"/>
      <c r="CA13" s="130"/>
      <c r="CB13" s="132"/>
      <c r="CC13" s="3"/>
      <c r="CD13" s="62" t="s">
        <v>194</v>
      </c>
      <c r="CE13" s="87" t="s">
        <v>259</v>
      </c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9"/>
      <c r="CV13" s="129"/>
      <c r="CW13" s="130"/>
      <c r="CX13" s="130"/>
      <c r="CY13" s="130"/>
      <c r="CZ13" s="131"/>
      <c r="DA13" s="129"/>
      <c r="DB13" s="130"/>
      <c r="DC13" s="130"/>
      <c r="DD13" s="130"/>
      <c r="DE13" s="132"/>
      <c r="DF13" s="3"/>
      <c r="DG13" s="3"/>
      <c r="DH13" s="62" t="s">
        <v>194</v>
      </c>
      <c r="DI13" s="87" t="s">
        <v>260</v>
      </c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9"/>
      <c r="DZ13" s="129">
        <f>'[1]Kapitaly'!$AM$20</f>
        <v>0</v>
      </c>
      <c r="EA13" s="130"/>
      <c r="EB13" s="130"/>
      <c r="EC13" s="130"/>
      <c r="ED13" s="131"/>
      <c r="EE13" s="129">
        <f>'[1]Kapitaly'!$AM$8</f>
        <v>0</v>
      </c>
      <c r="EF13" s="130"/>
      <c r="EG13" s="130"/>
      <c r="EH13" s="130"/>
      <c r="EI13" s="132"/>
      <c r="EJ13" s="3"/>
      <c r="EK13" s="62" t="s">
        <v>194</v>
      </c>
      <c r="EL13" s="87" t="s">
        <v>261</v>
      </c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9"/>
      <c r="FC13" s="129"/>
      <c r="FD13" s="130"/>
      <c r="FE13" s="130"/>
      <c r="FF13" s="130"/>
      <c r="FG13" s="131"/>
      <c r="FH13" s="129"/>
      <c r="FI13" s="130"/>
      <c r="FJ13" s="130"/>
      <c r="FK13" s="130"/>
      <c r="FL13" s="132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</row>
    <row r="14" spans="1:212" ht="15" customHeight="1">
      <c r="A14" s="62" t="s">
        <v>202</v>
      </c>
      <c r="B14" s="87" t="s">
        <v>262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129">
        <f>'[1]Zestawienie_zmian_w_kapitale'!$S$55</f>
        <v>0</v>
      </c>
      <c r="T14" s="130"/>
      <c r="U14" s="130"/>
      <c r="V14" s="130"/>
      <c r="W14" s="131"/>
      <c r="X14" s="129">
        <f>'[1]Zestawienie_zmian_w_kapitale'!$X$55</f>
        <v>0</v>
      </c>
      <c r="Y14" s="130"/>
      <c r="Z14" s="130"/>
      <c r="AA14" s="130"/>
      <c r="AB14" s="132"/>
      <c r="AC14" s="3"/>
      <c r="AD14" s="172"/>
      <c r="AE14" s="172"/>
      <c r="AF14" s="172"/>
      <c r="AG14" s="172"/>
      <c r="AH14" s="172"/>
      <c r="AI14" s="172"/>
      <c r="AJ14" s="172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62" t="s">
        <v>202</v>
      </c>
      <c r="BB14" s="87" t="s">
        <v>262</v>
      </c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9"/>
      <c r="BS14" s="129">
        <f>'[1]Zestawienie_zmian_w_kapitale'!$S$55</f>
        <v>0</v>
      </c>
      <c r="BT14" s="130"/>
      <c r="BU14" s="130"/>
      <c r="BV14" s="130"/>
      <c r="BW14" s="131"/>
      <c r="BX14" s="129">
        <f>'[1]Zestawienie_zmian_w_kapitale'!$X$55</f>
        <v>0</v>
      </c>
      <c r="BY14" s="130"/>
      <c r="BZ14" s="130"/>
      <c r="CA14" s="130"/>
      <c r="CB14" s="132"/>
      <c r="CC14" s="3"/>
      <c r="CD14" s="62" t="s">
        <v>202</v>
      </c>
      <c r="CE14" s="87" t="s">
        <v>262</v>
      </c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  <c r="CV14" s="129"/>
      <c r="CW14" s="130"/>
      <c r="CX14" s="130"/>
      <c r="CY14" s="130"/>
      <c r="CZ14" s="131"/>
      <c r="DA14" s="129"/>
      <c r="DB14" s="130"/>
      <c r="DC14" s="130"/>
      <c r="DD14" s="130"/>
      <c r="DE14" s="132"/>
      <c r="DF14" s="3"/>
      <c r="DG14" s="3"/>
      <c r="DH14" s="62" t="s">
        <v>202</v>
      </c>
      <c r="DI14" s="87" t="s">
        <v>262</v>
      </c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9"/>
      <c r="DZ14" s="129">
        <f>'[1]Kapitaly'!$AM$31</f>
        <v>0</v>
      </c>
      <c r="EA14" s="130"/>
      <c r="EB14" s="130"/>
      <c r="EC14" s="130"/>
      <c r="ED14" s="131"/>
      <c r="EE14" s="129">
        <f>'[1]Kapitaly'!$AM$21</f>
        <v>0</v>
      </c>
      <c r="EF14" s="130"/>
      <c r="EG14" s="130"/>
      <c r="EH14" s="130"/>
      <c r="EI14" s="132"/>
      <c r="EJ14" s="3"/>
      <c r="EK14" s="62" t="s">
        <v>202</v>
      </c>
      <c r="EL14" s="87" t="s">
        <v>262</v>
      </c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9"/>
      <c r="FC14" s="129"/>
      <c r="FD14" s="130"/>
      <c r="FE14" s="130"/>
      <c r="FF14" s="130"/>
      <c r="FG14" s="131"/>
      <c r="FH14" s="129"/>
      <c r="FI14" s="130"/>
      <c r="FJ14" s="130"/>
      <c r="FK14" s="130"/>
      <c r="FL14" s="132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</row>
    <row r="15" spans="1:212" ht="15" customHeight="1">
      <c r="A15" s="62" t="s">
        <v>263</v>
      </c>
      <c r="B15" s="87" t="s">
        <v>264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129">
        <f>'[1]Zestawienie_zmian_w_kapitale'!$S$76</f>
        <v>0</v>
      </c>
      <c r="T15" s="130"/>
      <c r="U15" s="130"/>
      <c r="V15" s="130"/>
      <c r="W15" s="131"/>
      <c r="X15" s="129">
        <f>'[1]Zestawienie_zmian_w_kapitale'!$X$76</f>
        <v>0</v>
      </c>
      <c r="Y15" s="130"/>
      <c r="Z15" s="130"/>
      <c r="AA15" s="130"/>
      <c r="AB15" s="132"/>
      <c r="AC15" s="3"/>
      <c r="AD15" s="172"/>
      <c r="AE15" s="172"/>
      <c r="AF15" s="172"/>
      <c r="AG15" s="172"/>
      <c r="AH15" s="172"/>
      <c r="AI15" s="172"/>
      <c r="AJ15" s="172"/>
      <c r="AK15" s="6"/>
      <c r="AL15" s="6"/>
      <c r="AM15" s="6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2" t="s">
        <v>263</v>
      </c>
      <c r="BB15" s="87" t="s">
        <v>264</v>
      </c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9"/>
      <c r="BS15" s="129">
        <f>'[1]Zestawienie_zmian_w_kapitale'!$S$76</f>
        <v>0</v>
      </c>
      <c r="BT15" s="130"/>
      <c r="BU15" s="130"/>
      <c r="BV15" s="130"/>
      <c r="BW15" s="131"/>
      <c r="BX15" s="129">
        <f>'[1]Zestawienie_zmian_w_kapitale'!$X$76</f>
        <v>0</v>
      </c>
      <c r="BY15" s="130"/>
      <c r="BZ15" s="130"/>
      <c r="CA15" s="130"/>
      <c r="CB15" s="132"/>
      <c r="CC15" s="3"/>
      <c r="CD15" s="62" t="s">
        <v>263</v>
      </c>
      <c r="CE15" s="87" t="s">
        <v>264</v>
      </c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129"/>
      <c r="CW15" s="130"/>
      <c r="CX15" s="130"/>
      <c r="CY15" s="130"/>
      <c r="CZ15" s="131"/>
      <c r="DA15" s="129"/>
      <c r="DB15" s="130"/>
      <c r="DC15" s="130"/>
      <c r="DD15" s="130"/>
      <c r="DE15" s="132"/>
      <c r="DF15" s="3"/>
      <c r="DG15" s="3"/>
      <c r="DH15" s="62" t="s">
        <v>263</v>
      </c>
      <c r="DI15" s="87" t="s">
        <v>264</v>
      </c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9"/>
      <c r="DZ15" s="129">
        <f>'[1]Kapitaly'!$AM$40</f>
        <v>0</v>
      </c>
      <c r="EA15" s="130"/>
      <c r="EB15" s="130"/>
      <c r="EC15" s="130"/>
      <c r="ED15" s="131"/>
      <c r="EE15" s="129">
        <f>'[1]Kapitaly'!$AM$32</f>
        <v>0</v>
      </c>
      <c r="EF15" s="130"/>
      <c r="EG15" s="130"/>
      <c r="EH15" s="130"/>
      <c r="EI15" s="132"/>
      <c r="EJ15" s="3"/>
      <c r="EK15" s="62" t="s">
        <v>263</v>
      </c>
      <c r="EL15" s="87" t="s">
        <v>264</v>
      </c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9"/>
      <c r="FC15" s="129"/>
      <c r="FD15" s="130"/>
      <c r="FE15" s="130"/>
      <c r="FF15" s="130"/>
      <c r="FG15" s="131"/>
      <c r="FH15" s="129"/>
      <c r="FI15" s="130"/>
      <c r="FJ15" s="130"/>
      <c r="FK15" s="130"/>
      <c r="FL15" s="132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ht="15" customHeight="1">
      <c r="A16" s="62" t="s">
        <v>206</v>
      </c>
      <c r="B16" s="87" t="s">
        <v>265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129">
        <f>'[1]Zestawienie_zmian_w_kapitale'!$S$103</f>
        <v>0</v>
      </c>
      <c r="T16" s="130"/>
      <c r="U16" s="130"/>
      <c r="V16" s="130"/>
      <c r="W16" s="131"/>
      <c r="X16" s="129">
        <f>'[1]Zestawienie_zmian_w_kapitale'!$X$103</f>
        <v>-9495386</v>
      </c>
      <c r="Y16" s="130"/>
      <c r="Z16" s="130"/>
      <c r="AA16" s="130"/>
      <c r="AB16" s="132"/>
      <c r="AC16" s="3"/>
      <c r="AD16" s="172"/>
      <c r="AE16" s="172"/>
      <c r="AF16" s="172"/>
      <c r="AG16" s="172"/>
      <c r="AH16" s="172"/>
      <c r="AI16" s="172"/>
      <c r="AJ16" s="172"/>
      <c r="AK16" s="6"/>
      <c r="AL16" s="6"/>
      <c r="AM16" s="6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62" t="s">
        <v>206</v>
      </c>
      <c r="BB16" s="87" t="s">
        <v>265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9"/>
      <c r="BS16" s="129">
        <f>'[1]Zestawienie_zmian_w_kapitale'!$S$103</f>
        <v>0</v>
      </c>
      <c r="BT16" s="130"/>
      <c r="BU16" s="130"/>
      <c r="BV16" s="130"/>
      <c r="BW16" s="131"/>
      <c r="BX16" s="129">
        <f>'[1]Zestawienie_zmian_w_kapitale'!$X$103</f>
        <v>-9495386</v>
      </c>
      <c r="BY16" s="130"/>
      <c r="BZ16" s="130"/>
      <c r="CA16" s="130"/>
      <c r="CB16" s="132"/>
      <c r="CC16" s="3"/>
      <c r="CD16" s="62" t="s">
        <v>206</v>
      </c>
      <c r="CE16" s="87" t="s">
        <v>265</v>
      </c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9"/>
      <c r="CV16" s="129"/>
      <c r="CW16" s="130"/>
      <c r="CX16" s="130"/>
      <c r="CY16" s="130"/>
      <c r="CZ16" s="131"/>
      <c r="DA16" s="129"/>
      <c r="DB16" s="130"/>
      <c r="DC16" s="130"/>
      <c r="DD16" s="130"/>
      <c r="DE16" s="132"/>
      <c r="DF16" s="3"/>
      <c r="DG16" s="3"/>
      <c r="DH16" s="62"/>
      <c r="DI16" s="87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9"/>
      <c r="DZ16" s="129"/>
      <c r="EA16" s="130"/>
      <c r="EB16" s="130"/>
      <c r="EC16" s="130"/>
      <c r="ED16" s="131"/>
      <c r="EE16" s="129"/>
      <c r="EF16" s="130"/>
      <c r="EG16" s="130"/>
      <c r="EH16" s="130"/>
      <c r="EI16" s="132"/>
      <c r="EJ16" s="3"/>
      <c r="EK16" s="62"/>
      <c r="EL16" s="87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9"/>
      <c r="FC16" s="129"/>
      <c r="FD16" s="130"/>
      <c r="FE16" s="130"/>
      <c r="FF16" s="130"/>
      <c r="FG16" s="131"/>
      <c r="FH16" s="129"/>
      <c r="FI16" s="130"/>
      <c r="FJ16" s="130"/>
      <c r="FK16" s="130"/>
      <c r="FL16" s="132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ht="15" customHeight="1">
      <c r="A17" s="62" t="s">
        <v>208</v>
      </c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129">
        <f>'[1]Zestawienie_zmian_w_kapitale'!$S$104</f>
        <v>1531706.4800000098</v>
      </c>
      <c r="T17" s="130"/>
      <c r="U17" s="130"/>
      <c r="V17" s="130"/>
      <c r="W17" s="131"/>
      <c r="X17" s="129">
        <f>'[1]Zestawienie_zmian_w_kapitale'!$X$104</f>
        <v>13219701.239999995</v>
      </c>
      <c r="Y17" s="130"/>
      <c r="Z17" s="130"/>
      <c r="AA17" s="130"/>
      <c r="AB17" s="132"/>
      <c r="AC17" s="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2" t="s">
        <v>208</v>
      </c>
      <c r="BB17" s="87" t="s">
        <v>109</v>
      </c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129">
        <f>'[1]Zestawienie_zmian_w_kapitale'!$S$104</f>
        <v>1531706.4800000098</v>
      </c>
      <c r="BT17" s="130"/>
      <c r="BU17" s="130"/>
      <c r="BV17" s="130"/>
      <c r="BW17" s="131"/>
      <c r="BX17" s="129">
        <f>'[1]Zestawienie_zmian_w_kapitale'!$X$104</f>
        <v>13219701.239999995</v>
      </c>
      <c r="BY17" s="130"/>
      <c r="BZ17" s="130"/>
      <c r="CA17" s="130"/>
      <c r="CB17" s="132"/>
      <c r="CC17" s="3"/>
      <c r="CD17" s="62" t="s">
        <v>208</v>
      </c>
      <c r="CE17" s="87" t="s">
        <v>109</v>
      </c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129"/>
      <c r="CW17" s="130"/>
      <c r="CX17" s="130"/>
      <c r="CY17" s="130"/>
      <c r="CZ17" s="131"/>
      <c r="DA17" s="129"/>
      <c r="DB17" s="130"/>
      <c r="DC17" s="130"/>
      <c r="DD17" s="130"/>
      <c r="DE17" s="132"/>
      <c r="DF17" s="3"/>
      <c r="DG17" s="3"/>
      <c r="DH17" s="62"/>
      <c r="DI17" s="87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9"/>
      <c r="DZ17" s="129"/>
      <c r="EA17" s="130"/>
      <c r="EB17" s="130"/>
      <c r="EC17" s="130"/>
      <c r="ED17" s="131"/>
      <c r="EE17" s="129"/>
      <c r="EF17" s="130"/>
      <c r="EG17" s="130"/>
      <c r="EH17" s="130"/>
      <c r="EI17" s="132"/>
      <c r="EJ17" s="3"/>
      <c r="EK17" s="62"/>
      <c r="EL17" s="87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9"/>
      <c r="FC17" s="129"/>
      <c r="FD17" s="130"/>
      <c r="FE17" s="130"/>
      <c r="FF17" s="130"/>
      <c r="FG17" s="131"/>
      <c r="FH17" s="129"/>
      <c r="FI17" s="130"/>
      <c r="FJ17" s="130"/>
      <c r="FK17" s="130"/>
      <c r="FL17" s="132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ht="15" customHeight="1">
      <c r="A18" s="63" t="s">
        <v>266</v>
      </c>
      <c r="B18" s="87" t="s">
        <v>267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129">
        <f>'[1]Zestawienie_zmian_w_kapitale'!$S$107</f>
        <v>0</v>
      </c>
      <c r="T18" s="130"/>
      <c r="U18" s="130"/>
      <c r="V18" s="130"/>
      <c r="W18" s="131"/>
      <c r="X18" s="129">
        <f>'[1]Zestawienie_zmian_w_kapitale'!$X$107</f>
        <v>0</v>
      </c>
      <c r="Y18" s="130"/>
      <c r="Z18" s="130"/>
      <c r="AA18" s="130"/>
      <c r="AB18" s="132"/>
      <c r="AC18" s="15"/>
      <c r="AD18" s="172"/>
      <c r="AE18" s="172"/>
      <c r="AF18" s="172"/>
      <c r="AG18" s="172"/>
      <c r="AH18" s="172"/>
      <c r="AI18" s="172"/>
      <c r="AJ18" s="172"/>
      <c r="AK18" s="6"/>
      <c r="AL18" s="6"/>
      <c r="AM18" s="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63" t="s">
        <v>266</v>
      </c>
      <c r="BB18" s="184" t="s">
        <v>267</v>
      </c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6"/>
      <c r="BS18" s="181">
        <f>'[1]Zestawienie_zmian_w_kapitale'!$S$107</f>
        <v>0</v>
      </c>
      <c r="BT18" s="182"/>
      <c r="BU18" s="182"/>
      <c r="BV18" s="182"/>
      <c r="BW18" s="187"/>
      <c r="BX18" s="181">
        <f>'[1]Zestawienie_zmian_w_kapitale'!$X$107</f>
        <v>0</v>
      </c>
      <c r="BY18" s="182"/>
      <c r="BZ18" s="182"/>
      <c r="CA18" s="182"/>
      <c r="CB18" s="183"/>
      <c r="CC18" s="3"/>
      <c r="CD18" s="63" t="s">
        <v>266</v>
      </c>
      <c r="CE18" s="184" t="s">
        <v>267</v>
      </c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6"/>
      <c r="CV18" s="181"/>
      <c r="CW18" s="182"/>
      <c r="CX18" s="182"/>
      <c r="CY18" s="182"/>
      <c r="CZ18" s="187"/>
      <c r="DA18" s="181"/>
      <c r="DB18" s="182"/>
      <c r="DC18" s="182"/>
      <c r="DD18" s="182"/>
      <c r="DE18" s="183"/>
      <c r="DF18" s="3"/>
      <c r="DG18" s="3"/>
      <c r="DH18" s="63"/>
      <c r="DI18" s="184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6"/>
      <c r="DZ18" s="181"/>
      <c r="EA18" s="182"/>
      <c r="EB18" s="182"/>
      <c r="EC18" s="182"/>
      <c r="ED18" s="187"/>
      <c r="EE18" s="181"/>
      <c r="EF18" s="182"/>
      <c r="EG18" s="182"/>
      <c r="EH18" s="182"/>
      <c r="EI18" s="183"/>
      <c r="EJ18" s="3"/>
      <c r="EK18" s="63"/>
      <c r="EL18" s="184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6"/>
      <c r="FC18" s="181"/>
      <c r="FD18" s="182"/>
      <c r="FE18" s="182"/>
      <c r="FF18" s="182"/>
      <c r="FG18" s="187"/>
      <c r="FH18" s="181"/>
      <c r="FI18" s="182"/>
      <c r="FJ18" s="182"/>
      <c r="FK18" s="182"/>
      <c r="FL18" s="18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pans="1:212" ht="15" customHeight="1">
      <c r="A19" s="62" t="s">
        <v>268</v>
      </c>
      <c r="B19" s="87" t="s">
        <v>269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129">
        <f>S20+S28+S35+S54</f>
        <v>41805446.96</v>
      </c>
      <c r="T19" s="130"/>
      <c r="U19" s="130"/>
      <c r="V19" s="130"/>
      <c r="W19" s="131"/>
      <c r="X19" s="129">
        <f>X20+X28+X35+X54</f>
        <v>38071883.010000005</v>
      </c>
      <c r="Y19" s="130"/>
      <c r="Z19" s="130"/>
      <c r="AA19" s="130"/>
      <c r="AB19" s="132"/>
      <c r="AC19" s="15"/>
      <c r="AD19" s="172"/>
      <c r="AE19" s="172"/>
      <c r="AF19" s="172"/>
      <c r="AG19" s="172"/>
      <c r="AH19" s="172"/>
      <c r="AI19" s="172"/>
      <c r="AJ19" s="172"/>
      <c r="AK19" s="6"/>
      <c r="AL19" s="6"/>
      <c r="AM19" s="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2" t="s">
        <v>268</v>
      </c>
      <c r="BB19" s="87" t="s">
        <v>269</v>
      </c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9"/>
      <c r="BS19" s="129">
        <f>BS20+BS28+BS35+BS54</f>
        <v>41805446.96</v>
      </c>
      <c r="BT19" s="130"/>
      <c r="BU19" s="130"/>
      <c r="BV19" s="130"/>
      <c r="BW19" s="131"/>
      <c r="BX19" s="129">
        <f>BX20+BX28+BX35+BX54</f>
        <v>38071883.010000005</v>
      </c>
      <c r="BY19" s="130"/>
      <c r="BZ19" s="130"/>
      <c r="CA19" s="130"/>
      <c r="CB19" s="132"/>
      <c r="CC19" s="3"/>
      <c r="CD19" s="62" t="s">
        <v>268</v>
      </c>
      <c r="CE19" s="87" t="s">
        <v>269</v>
      </c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129">
        <f>CV20+CV28+CV35+CV54</f>
        <v>0</v>
      </c>
      <c r="CW19" s="130"/>
      <c r="CX19" s="130"/>
      <c r="CY19" s="130"/>
      <c r="CZ19" s="131"/>
      <c r="DA19" s="129">
        <f>DA20+DA28+DA35+DA54</f>
        <v>0</v>
      </c>
      <c r="DB19" s="130"/>
      <c r="DC19" s="130"/>
      <c r="DD19" s="130"/>
      <c r="DE19" s="132"/>
      <c r="DF19" s="3"/>
      <c r="DG19" s="3"/>
      <c r="DH19" s="62"/>
      <c r="DI19" s="87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9"/>
      <c r="DZ19" s="129"/>
      <c r="EA19" s="130"/>
      <c r="EB19" s="130"/>
      <c r="EC19" s="130"/>
      <c r="ED19" s="131"/>
      <c r="EE19" s="129"/>
      <c r="EF19" s="130"/>
      <c r="EG19" s="130"/>
      <c r="EH19" s="130"/>
      <c r="EI19" s="132"/>
      <c r="EJ19" s="3"/>
      <c r="EK19" s="62"/>
      <c r="EL19" s="87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9"/>
      <c r="FC19" s="129"/>
      <c r="FD19" s="130"/>
      <c r="FE19" s="130"/>
      <c r="FF19" s="130"/>
      <c r="FG19" s="131"/>
      <c r="FH19" s="129"/>
      <c r="FI19" s="130"/>
      <c r="FJ19" s="130"/>
      <c r="FK19" s="130"/>
      <c r="FL19" s="132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ht="15" customHeight="1">
      <c r="A20" s="62" t="s">
        <v>6</v>
      </c>
      <c r="B20" s="87" t="s">
        <v>270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129">
        <f>S21+S22+S25</f>
        <v>17880089.48</v>
      </c>
      <c r="T20" s="130"/>
      <c r="U20" s="130"/>
      <c r="V20" s="130"/>
      <c r="W20" s="131"/>
      <c r="X20" s="129">
        <f>X21+X22+X25</f>
        <v>17198488.32</v>
      </c>
      <c r="Y20" s="130"/>
      <c r="Z20" s="130"/>
      <c r="AA20" s="130"/>
      <c r="AB20" s="132"/>
      <c r="AC20" s="15"/>
      <c r="AD20" s="172"/>
      <c r="AE20" s="172"/>
      <c r="AF20" s="172"/>
      <c r="AG20" s="172"/>
      <c r="AH20" s="172"/>
      <c r="AI20" s="172"/>
      <c r="AJ20" s="172"/>
      <c r="AK20" s="6"/>
      <c r="AL20" s="6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2" t="s">
        <v>6</v>
      </c>
      <c r="BB20" s="87" t="s">
        <v>270</v>
      </c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9"/>
      <c r="BS20" s="129">
        <f>BS21+BS22+BS25</f>
        <v>17880089.48</v>
      </c>
      <c r="BT20" s="130"/>
      <c r="BU20" s="130"/>
      <c r="BV20" s="130"/>
      <c r="BW20" s="131"/>
      <c r="BX20" s="129">
        <f>BX21+BX22+BX25</f>
        <v>17198488.32</v>
      </c>
      <c r="BY20" s="130"/>
      <c r="BZ20" s="130"/>
      <c r="CA20" s="130"/>
      <c r="CB20" s="132"/>
      <c r="CC20" s="3"/>
      <c r="CD20" s="62" t="s">
        <v>6</v>
      </c>
      <c r="CE20" s="87" t="s">
        <v>270</v>
      </c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9"/>
      <c r="CV20" s="129">
        <f>CV21+CV22+CV25</f>
        <v>0</v>
      </c>
      <c r="CW20" s="130"/>
      <c r="CX20" s="130"/>
      <c r="CY20" s="130"/>
      <c r="CZ20" s="131"/>
      <c r="DA20" s="129">
        <f>DA21+DA22+DA25</f>
        <v>0</v>
      </c>
      <c r="DB20" s="130"/>
      <c r="DC20" s="130"/>
      <c r="DD20" s="130"/>
      <c r="DE20" s="132"/>
      <c r="DF20" s="3"/>
      <c r="DG20" s="3"/>
      <c r="DH20" s="62"/>
      <c r="DI20" s="87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9"/>
      <c r="DZ20" s="129"/>
      <c r="EA20" s="130"/>
      <c r="EB20" s="130"/>
      <c r="EC20" s="130"/>
      <c r="ED20" s="131"/>
      <c r="EE20" s="129"/>
      <c r="EF20" s="130"/>
      <c r="EG20" s="130"/>
      <c r="EH20" s="130"/>
      <c r="EI20" s="132"/>
      <c r="EJ20" s="3"/>
      <c r="EK20" s="62"/>
      <c r="EL20" s="87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9"/>
      <c r="FC20" s="129"/>
      <c r="FD20" s="130"/>
      <c r="FE20" s="130"/>
      <c r="FF20" s="130"/>
      <c r="FG20" s="131"/>
      <c r="FH20" s="129"/>
      <c r="FI20" s="130"/>
      <c r="FJ20" s="130"/>
      <c r="FK20" s="130"/>
      <c r="FL20" s="132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</row>
    <row r="21" spans="1:212" ht="15" customHeight="1">
      <c r="A21" s="64" t="s">
        <v>271</v>
      </c>
      <c r="B21" s="112" t="s">
        <v>272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106">
        <f>'[1]Rezerwy'!$N$23</f>
        <v>0</v>
      </c>
      <c r="T21" s="107"/>
      <c r="U21" s="107"/>
      <c r="V21" s="107"/>
      <c r="W21" s="108"/>
      <c r="X21" s="106">
        <f>'[1]Rezerwy'!$N$11</f>
        <v>0</v>
      </c>
      <c r="Y21" s="107"/>
      <c r="Z21" s="107"/>
      <c r="AA21" s="107"/>
      <c r="AB21" s="128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4" t="s">
        <v>271</v>
      </c>
      <c r="BB21" s="112" t="s">
        <v>272</v>
      </c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4"/>
      <c r="BS21" s="106">
        <f>'[1]Rezerwy'!$N$23</f>
        <v>0</v>
      </c>
      <c r="BT21" s="107"/>
      <c r="BU21" s="107"/>
      <c r="BV21" s="107"/>
      <c r="BW21" s="108"/>
      <c r="BX21" s="106">
        <f>'[1]Rezerwy'!$N$11</f>
        <v>0</v>
      </c>
      <c r="BY21" s="107"/>
      <c r="BZ21" s="107"/>
      <c r="CA21" s="107"/>
      <c r="CB21" s="128"/>
      <c r="CC21" s="3"/>
      <c r="CD21" s="64" t="s">
        <v>271</v>
      </c>
      <c r="CE21" s="112" t="s">
        <v>272</v>
      </c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4"/>
      <c r="CV21" s="106"/>
      <c r="CW21" s="107"/>
      <c r="CX21" s="107"/>
      <c r="CY21" s="107"/>
      <c r="CZ21" s="108"/>
      <c r="DA21" s="106"/>
      <c r="DB21" s="107"/>
      <c r="DC21" s="107"/>
      <c r="DD21" s="107"/>
      <c r="DE21" s="128"/>
      <c r="DF21" s="3"/>
      <c r="DG21" s="3"/>
      <c r="DH21" s="64"/>
      <c r="DI21" s="112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4"/>
      <c r="DZ21" s="106"/>
      <c r="EA21" s="107"/>
      <c r="EB21" s="107"/>
      <c r="EC21" s="107"/>
      <c r="ED21" s="108"/>
      <c r="EE21" s="106"/>
      <c r="EF21" s="107"/>
      <c r="EG21" s="107"/>
      <c r="EH21" s="107"/>
      <c r="EI21" s="128"/>
      <c r="EJ21" s="3"/>
      <c r="EK21" s="64"/>
      <c r="EL21" s="112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4"/>
      <c r="FC21" s="106"/>
      <c r="FD21" s="107"/>
      <c r="FE21" s="107"/>
      <c r="FF21" s="107"/>
      <c r="FG21" s="108"/>
      <c r="FH21" s="106"/>
      <c r="FI21" s="107"/>
      <c r="FJ21" s="107"/>
      <c r="FK21" s="107"/>
      <c r="FL21" s="128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ht="15" customHeight="1">
      <c r="A22" s="65" t="s">
        <v>273</v>
      </c>
      <c r="B22" s="112" t="s">
        <v>274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  <c r="S22" s="106">
        <f>SUM(S23:W24)</f>
        <v>12594657</v>
      </c>
      <c r="T22" s="107"/>
      <c r="U22" s="107"/>
      <c r="V22" s="107"/>
      <c r="W22" s="108"/>
      <c r="X22" s="106">
        <f>SUM(X23:AB24)</f>
        <v>12490649</v>
      </c>
      <c r="Y22" s="107"/>
      <c r="Z22" s="107"/>
      <c r="AA22" s="107"/>
      <c r="AB22" s="128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5" t="s">
        <v>273</v>
      </c>
      <c r="BB22" s="120" t="s">
        <v>274</v>
      </c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2"/>
      <c r="BS22" s="123">
        <f>SUM(BS23:BW24)</f>
        <v>12594657</v>
      </c>
      <c r="BT22" s="124"/>
      <c r="BU22" s="124"/>
      <c r="BV22" s="124"/>
      <c r="BW22" s="125"/>
      <c r="BX22" s="123">
        <f>SUM(BX23:CB24)</f>
        <v>12490649</v>
      </c>
      <c r="BY22" s="124"/>
      <c r="BZ22" s="124"/>
      <c r="CA22" s="124"/>
      <c r="CB22" s="126"/>
      <c r="CC22" s="3"/>
      <c r="CD22" s="65" t="s">
        <v>273</v>
      </c>
      <c r="CE22" s="120" t="s">
        <v>274</v>
      </c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2"/>
      <c r="CV22" s="123">
        <f>SUM(CV23:CZ24)</f>
        <v>0</v>
      </c>
      <c r="CW22" s="124"/>
      <c r="CX22" s="124"/>
      <c r="CY22" s="124"/>
      <c r="CZ22" s="125"/>
      <c r="DA22" s="123">
        <f>SUM(DA23:DE24)</f>
        <v>0</v>
      </c>
      <c r="DB22" s="124"/>
      <c r="DC22" s="124"/>
      <c r="DD22" s="124"/>
      <c r="DE22" s="126"/>
      <c r="DF22" s="3"/>
      <c r="DG22" s="3"/>
      <c r="DH22" s="65"/>
      <c r="DI22" s="120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2"/>
      <c r="DZ22" s="123"/>
      <c r="EA22" s="124"/>
      <c r="EB22" s="124"/>
      <c r="EC22" s="124"/>
      <c r="ED22" s="125"/>
      <c r="EE22" s="123"/>
      <c r="EF22" s="124"/>
      <c r="EG22" s="124"/>
      <c r="EH22" s="124"/>
      <c r="EI22" s="126"/>
      <c r="EJ22" s="3"/>
      <c r="EK22" s="65"/>
      <c r="EL22" s="120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2"/>
      <c r="FC22" s="123"/>
      <c r="FD22" s="124"/>
      <c r="FE22" s="124"/>
      <c r="FF22" s="124"/>
      <c r="FG22" s="125"/>
      <c r="FH22" s="123"/>
      <c r="FI22" s="124"/>
      <c r="FJ22" s="124"/>
      <c r="FK22" s="124"/>
      <c r="FL22" s="126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1:212" ht="15" customHeight="1">
      <c r="A23" s="64"/>
      <c r="B23" s="84" t="s">
        <v>275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106">
        <f>'[1]Rezerwy'!$S$23</f>
        <v>9020844</v>
      </c>
      <c r="T23" s="107"/>
      <c r="U23" s="107"/>
      <c r="V23" s="107"/>
      <c r="W23" s="108"/>
      <c r="X23" s="106">
        <f>'[1]Rezerwy'!$S$11</f>
        <v>9066746</v>
      </c>
      <c r="Y23" s="107"/>
      <c r="Z23" s="107"/>
      <c r="AA23" s="107"/>
      <c r="AB23" s="128"/>
      <c r="AC23" s="1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4"/>
      <c r="BB23" s="84" t="s">
        <v>275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6"/>
      <c r="BS23" s="106">
        <f>'[1]Rezerwy'!$S$23</f>
        <v>9020844</v>
      </c>
      <c r="BT23" s="107"/>
      <c r="BU23" s="107"/>
      <c r="BV23" s="107"/>
      <c r="BW23" s="108"/>
      <c r="BX23" s="106">
        <f>'[1]Rezerwy'!$S$11</f>
        <v>9066746</v>
      </c>
      <c r="BY23" s="107"/>
      <c r="BZ23" s="107"/>
      <c r="CA23" s="107"/>
      <c r="CB23" s="128"/>
      <c r="CC23" s="3"/>
      <c r="CD23" s="64"/>
      <c r="CE23" s="84" t="s">
        <v>275</v>
      </c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106"/>
      <c r="CW23" s="107"/>
      <c r="CX23" s="107"/>
      <c r="CY23" s="107"/>
      <c r="CZ23" s="108"/>
      <c r="DA23" s="106"/>
      <c r="DB23" s="107"/>
      <c r="DC23" s="107"/>
      <c r="DD23" s="107"/>
      <c r="DE23" s="128"/>
      <c r="DF23" s="3"/>
      <c r="DG23" s="3"/>
      <c r="DH23" s="64"/>
      <c r="DI23" s="84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6"/>
      <c r="DZ23" s="106"/>
      <c r="EA23" s="107"/>
      <c r="EB23" s="107"/>
      <c r="EC23" s="107"/>
      <c r="ED23" s="108"/>
      <c r="EE23" s="106"/>
      <c r="EF23" s="107"/>
      <c r="EG23" s="107"/>
      <c r="EH23" s="107"/>
      <c r="EI23" s="128"/>
      <c r="EJ23" s="3"/>
      <c r="EK23" s="64"/>
      <c r="EL23" s="84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6"/>
      <c r="FC23" s="106"/>
      <c r="FD23" s="107"/>
      <c r="FE23" s="107"/>
      <c r="FF23" s="107"/>
      <c r="FG23" s="108"/>
      <c r="FH23" s="106"/>
      <c r="FI23" s="107"/>
      <c r="FJ23" s="107"/>
      <c r="FK23" s="107"/>
      <c r="FL23" s="128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</row>
    <row r="24" spans="1:212" ht="15" customHeight="1">
      <c r="A24" s="64"/>
      <c r="B24" s="84" t="s">
        <v>276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106">
        <f>'[1]Rezerwy'!$X$23</f>
        <v>3573813</v>
      </c>
      <c r="T24" s="107"/>
      <c r="U24" s="107"/>
      <c r="V24" s="107"/>
      <c r="W24" s="108"/>
      <c r="X24" s="106">
        <f>'[1]Rezerwy'!$X$11</f>
        <v>3423903</v>
      </c>
      <c r="Y24" s="107"/>
      <c r="Z24" s="107"/>
      <c r="AA24" s="107"/>
      <c r="AB24" s="128"/>
      <c r="AC24" s="3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4"/>
      <c r="BB24" s="84" t="s">
        <v>276</v>
      </c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6"/>
      <c r="BS24" s="106">
        <f>'[1]Rezerwy'!$X$23</f>
        <v>3573813</v>
      </c>
      <c r="BT24" s="107"/>
      <c r="BU24" s="107"/>
      <c r="BV24" s="107"/>
      <c r="BW24" s="108"/>
      <c r="BX24" s="106">
        <f>'[1]Rezerwy'!$X$11</f>
        <v>3423903</v>
      </c>
      <c r="BY24" s="107"/>
      <c r="BZ24" s="107"/>
      <c r="CA24" s="107"/>
      <c r="CB24" s="128"/>
      <c r="CC24" s="3"/>
      <c r="CD24" s="64"/>
      <c r="CE24" s="84" t="s">
        <v>276</v>
      </c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106"/>
      <c r="CW24" s="107"/>
      <c r="CX24" s="107"/>
      <c r="CY24" s="107"/>
      <c r="CZ24" s="108"/>
      <c r="DA24" s="106"/>
      <c r="DB24" s="107"/>
      <c r="DC24" s="107"/>
      <c r="DD24" s="107"/>
      <c r="DE24" s="128"/>
      <c r="DF24" s="3"/>
      <c r="DG24" s="3"/>
      <c r="DH24" s="64"/>
      <c r="DI24" s="84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6"/>
      <c r="DZ24" s="106"/>
      <c r="EA24" s="107"/>
      <c r="EB24" s="107"/>
      <c r="EC24" s="107"/>
      <c r="ED24" s="108"/>
      <c r="EE24" s="106"/>
      <c r="EF24" s="107"/>
      <c r="EG24" s="107"/>
      <c r="EH24" s="107"/>
      <c r="EI24" s="128"/>
      <c r="EJ24" s="3"/>
      <c r="EK24" s="64"/>
      <c r="EL24" s="84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6"/>
      <c r="FC24" s="106"/>
      <c r="FD24" s="107"/>
      <c r="FE24" s="107"/>
      <c r="FF24" s="107"/>
      <c r="FG24" s="108"/>
      <c r="FH24" s="106"/>
      <c r="FI24" s="107"/>
      <c r="FJ24" s="107"/>
      <c r="FK24" s="107"/>
      <c r="FL24" s="128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</row>
    <row r="25" spans="1:212" ht="15" customHeight="1">
      <c r="A25" s="64" t="s">
        <v>277</v>
      </c>
      <c r="B25" s="112" t="s">
        <v>278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06">
        <f>SUM(S26:W27)</f>
        <v>5285432.48</v>
      </c>
      <c r="T25" s="107"/>
      <c r="U25" s="107"/>
      <c r="V25" s="107"/>
      <c r="W25" s="108"/>
      <c r="X25" s="106">
        <f>SUM(X26:AB27)</f>
        <v>4707839.32</v>
      </c>
      <c r="Y25" s="107"/>
      <c r="Z25" s="107"/>
      <c r="AA25" s="107"/>
      <c r="AB25" s="128"/>
      <c r="AC25" s="3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4" t="s">
        <v>277</v>
      </c>
      <c r="BB25" s="112" t="s">
        <v>278</v>
      </c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4"/>
      <c r="BS25" s="106">
        <f>SUM(BS26:BW27)</f>
        <v>5285432.48</v>
      </c>
      <c r="BT25" s="107"/>
      <c r="BU25" s="107"/>
      <c r="BV25" s="107"/>
      <c r="BW25" s="108"/>
      <c r="BX25" s="106">
        <f>SUM(BX26:CB27)</f>
        <v>4707839.32</v>
      </c>
      <c r="BY25" s="107"/>
      <c r="BZ25" s="107"/>
      <c r="CA25" s="107"/>
      <c r="CB25" s="128"/>
      <c r="CC25" s="3"/>
      <c r="CD25" s="64" t="s">
        <v>277</v>
      </c>
      <c r="CE25" s="112" t="s">
        <v>278</v>
      </c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4"/>
      <c r="CV25" s="106">
        <f>SUM(CV26:CZ27)</f>
        <v>0</v>
      </c>
      <c r="CW25" s="107"/>
      <c r="CX25" s="107"/>
      <c r="CY25" s="107"/>
      <c r="CZ25" s="108"/>
      <c r="DA25" s="106">
        <f>SUM(DA26:DE27)</f>
        <v>0</v>
      </c>
      <c r="DB25" s="107"/>
      <c r="DC25" s="107"/>
      <c r="DD25" s="107"/>
      <c r="DE25" s="128"/>
      <c r="DF25" s="3"/>
      <c r="DG25" s="3"/>
      <c r="DH25" s="64"/>
      <c r="DI25" s="112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4"/>
      <c r="DZ25" s="106"/>
      <c r="EA25" s="107"/>
      <c r="EB25" s="107"/>
      <c r="EC25" s="107"/>
      <c r="ED25" s="108"/>
      <c r="EE25" s="106"/>
      <c r="EF25" s="107"/>
      <c r="EG25" s="107"/>
      <c r="EH25" s="107"/>
      <c r="EI25" s="128"/>
      <c r="EJ25" s="3"/>
      <c r="EK25" s="64"/>
      <c r="EL25" s="112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4"/>
      <c r="FC25" s="106"/>
      <c r="FD25" s="107"/>
      <c r="FE25" s="107"/>
      <c r="FF25" s="107"/>
      <c r="FG25" s="108"/>
      <c r="FH25" s="106"/>
      <c r="FI25" s="107"/>
      <c r="FJ25" s="107"/>
      <c r="FK25" s="107"/>
      <c r="FL25" s="128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</row>
    <row r="26" spans="1:212" ht="15" customHeight="1">
      <c r="A26" s="64"/>
      <c r="B26" s="84" t="s">
        <v>279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106">
        <f>'[1]Rezerwy'!$AC$23</f>
        <v>0</v>
      </c>
      <c r="T26" s="107"/>
      <c r="U26" s="107"/>
      <c r="V26" s="107"/>
      <c r="W26" s="108"/>
      <c r="X26" s="106">
        <f>'[1]Rezerwy'!$AC$11</f>
        <v>0</v>
      </c>
      <c r="Y26" s="107"/>
      <c r="Z26" s="107"/>
      <c r="AA26" s="107"/>
      <c r="AB26" s="128"/>
      <c r="AC26" s="3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4"/>
      <c r="BB26" s="84" t="s">
        <v>279</v>
      </c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6"/>
      <c r="BS26" s="106">
        <f>'[1]Rezerwy'!$AC$23</f>
        <v>0</v>
      </c>
      <c r="BT26" s="107"/>
      <c r="BU26" s="107"/>
      <c r="BV26" s="107"/>
      <c r="BW26" s="108"/>
      <c r="BX26" s="106">
        <f>'[1]Rezerwy'!$AC$11</f>
        <v>0</v>
      </c>
      <c r="BY26" s="179"/>
      <c r="BZ26" s="179"/>
      <c r="CA26" s="179"/>
      <c r="CB26" s="180"/>
      <c r="CC26" s="3"/>
      <c r="CD26" s="64"/>
      <c r="CE26" s="84" t="s">
        <v>279</v>
      </c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  <c r="CV26" s="106"/>
      <c r="CW26" s="107"/>
      <c r="CX26" s="107"/>
      <c r="CY26" s="107"/>
      <c r="CZ26" s="108"/>
      <c r="DA26" s="106"/>
      <c r="DB26" s="107"/>
      <c r="DC26" s="107"/>
      <c r="DD26" s="107"/>
      <c r="DE26" s="128"/>
      <c r="DF26" s="3"/>
      <c r="DG26" s="3"/>
      <c r="DH26" s="64"/>
      <c r="DI26" s="84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6"/>
      <c r="DZ26" s="106"/>
      <c r="EA26" s="107"/>
      <c r="EB26" s="107"/>
      <c r="EC26" s="107"/>
      <c r="ED26" s="108"/>
      <c r="EE26" s="106"/>
      <c r="EF26" s="179"/>
      <c r="EG26" s="179"/>
      <c r="EH26" s="179"/>
      <c r="EI26" s="180"/>
      <c r="EJ26" s="3"/>
      <c r="EK26" s="64"/>
      <c r="EL26" s="84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6"/>
      <c r="FC26" s="106"/>
      <c r="FD26" s="107"/>
      <c r="FE26" s="107"/>
      <c r="FF26" s="107"/>
      <c r="FG26" s="108"/>
      <c r="FH26" s="106"/>
      <c r="FI26" s="107"/>
      <c r="FJ26" s="107"/>
      <c r="FK26" s="107"/>
      <c r="FL26" s="128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</row>
    <row r="27" spans="1:212" ht="15" customHeight="1">
      <c r="A27" s="64"/>
      <c r="B27" s="84" t="s">
        <v>280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106">
        <f>'[1]Rezerwy'!$AH$23</f>
        <v>5285432.48</v>
      </c>
      <c r="T27" s="107"/>
      <c r="U27" s="107"/>
      <c r="V27" s="107"/>
      <c r="W27" s="108"/>
      <c r="X27" s="106">
        <f>'[1]Rezerwy'!$AH$11</f>
        <v>4707839.32</v>
      </c>
      <c r="Y27" s="107"/>
      <c r="Z27" s="107"/>
      <c r="AA27" s="107"/>
      <c r="AB27" s="128"/>
      <c r="AC27" s="15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4"/>
      <c r="BB27" s="84" t="s">
        <v>280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6"/>
      <c r="BS27" s="106">
        <f>'[1]Rezerwy'!$AH$23</f>
        <v>5285432.48</v>
      </c>
      <c r="BT27" s="107"/>
      <c r="BU27" s="107"/>
      <c r="BV27" s="107"/>
      <c r="BW27" s="108"/>
      <c r="BX27" s="106">
        <f>'[1]Rezerwy'!$AH$11</f>
        <v>4707839.32</v>
      </c>
      <c r="BY27" s="107"/>
      <c r="BZ27" s="107"/>
      <c r="CA27" s="107"/>
      <c r="CB27" s="128"/>
      <c r="CC27" s="3"/>
      <c r="CD27" s="64"/>
      <c r="CE27" s="84" t="s">
        <v>280</v>
      </c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6"/>
      <c r="CV27" s="106"/>
      <c r="CW27" s="107"/>
      <c r="CX27" s="107"/>
      <c r="CY27" s="107"/>
      <c r="CZ27" s="108"/>
      <c r="DA27" s="106"/>
      <c r="DB27" s="107"/>
      <c r="DC27" s="107"/>
      <c r="DD27" s="107"/>
      <c r="DE27" s="128"/>
      <c r="DF27" s="3"/>
      <c r="DG27" s="3"/>
      <c r="DH27" s="64"/>
      <c r="DI27" s="84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6"/>
      <c r="DZ27" s="106"/>
      <c r="EA27" s="107"/>
      <c r="EB27" s="107"/>
      <c r="EC27" s="107"/>
      <c r="ED27" s="108"/>
      <c r="EE27" s="106"/>
      <c r="EF27" s="107"/>
      <c r="EG27" s="107"/>
      <c r="EH27" s="107"/>
      <c r="EI27" s="128"/>
      <c r="EJ27" s="3"/>
      <c r="EK27" s="64"/>
      <c r="EL27" s="84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6"/>
      <c r="FC27" s="106"/>
      <c r="FD27" s="107"/>
      <c r="FE27" s="107"/>
      <c r="FF27" s="107"/>
      <c r="FG27" s="108"/>
      <c r="FH27" s="106"/>
      <c r="FI27" s="107"/>
      <c r="FJ27" s="107"/>
      <c r="FK27" s="107"/>
      <c r="FL27" s="128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</row>
    <row r="28" spans="1:212" ht="15" customHeight="1">
      <c r="A28" s="62" t="s">
        <v>190</v>
      </c>
      <c r="B28" s="87" t="s">
        <v>281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129">
        <f>S29+S30</f>
        <v>0</v>
      </c>
      <c r="T28" s="130"/>
      <c r="U28" s="130"/>
      <c r="V28" s="130"/>
      <c r="W28" s="131"/>
      <c r="X28" s="129">
        <f>X29+X30</f>
        <v>0</v>
      </c>
      <c r="Y28" s="130"/>
      <c r="Z28" s="130"/>
      <c r="AA28" s="130"/>
      <c r="AB28" s="132"/>
      <c r="AC28" s="3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2" t="s">
        <v>190</v>
      </c>
      <c r="BB28" s="87" t="s">
        <v>281</v>
      </c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129">
        <f>BS29+BS30</f>
        <v>0</v>
      </c>
      <c r="BT28" s="130"/>
      <c r="BU28" s="130"/>
      <c r="BV28" s="130"/>
      <c r="BW28" s="131"/>
      <c r="BX28" s="129">
        <f>BX29+BX30</f>
        <v>0</v>
      </c>
      <c r="BY28" s="130"/>
      <c r="BZ28" s="130"/>
      <c r="CA28" s="130"/>
      <c r="CB28" s="132"/>
      <c r="CC28" s="3"/>
      <c r="CD28" s="62" t="s">
        <v>190</v>
      </c>
      <c r="CE28" s="87" t="s">
        <v>281</v>
      </c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9"/>
      <c r="CV28" s="129">
        <f>CV29+CV30</f>
        <v>0</v>
      </c>
      <c r="CW28" s="130"/>
      <c r="CX28" s="130"/>
      <c r="CY28" s="130"/>
      <c r="CZ28" s="131"/>
      <c r="DA28" s="129">
        <f>DA29+DA30</f>
        <v>0</v>
      </c>
      <c r="DB28" s="130"/>
      <c r="DC28" s="130"/>
      <c r="DD28" s="130"/>
      <c r="DE28" s="132"/>
      <c r="DF28" s="3"/>
      <c r="DG28" s="3"/>
      <c r="DH28" s="62"/>
      <c r="DI28" s="87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9"/>
      <c r="DZ28" s="129"/>
      <c r="EA28" s="130"/>
      <c r="EB28" s="130"/>
      <c r="EC28" s="130"/>
      <c r="ED28" s="131"/>
      <c r="EE28" s="129"/>
      <c r="EF28" s="130"/>
      <c r="EG28" s="130"/>
      <c r="EH28" s="130"/>
      <c r="EI28" s="132"/>
      <c r="EJ28" s="3"/>
      <c r="EK28" s="62"/>
      <c r="EL28" s="87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9"/>
      <c r="FC28" s="129"/>
      <c r="FD28" s="130"/>
      <c r="FE28" s="130"/>
      <c r="FF28" s="130"/>
      <c r="FG28" s="131"/>
      <c r="FH28" s="129"/>
      <c r="FI28" s="130"/>
      <c r="FJ28" s="130"/>
      <c r="FK28" s="130"/>
      <c r="FL28" s="132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</row>
    <row r="29" spans="1:212" ht="15" customHeight="1">
      <c r="A29" s="64" t="s">
        <v>271</v>
      </c>
      <c r="B29" s="112" t="s">
        <v>282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106">
        <f>'[1]Zobow_długot'!$N$13</f>
        <v>0</v>
      </c>
      <c r="T29" s="107"/>
      <c r="U29" s="107"/>
      <c r="V29" s="107"/>
      <c r="W29" s="108"/>
      <c r="X29" s="106">
        <f>'[1]Zobow_długot'!$N$12</f>
        <v>0</v>
      </c>
      <c r="Y29" s="107"/>
      <c r="Z29" s="107"/>
      <c r="AA29" s="107"/>
      <c r="AB29" s="128"/>
      <c r="AC29" s="3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4" t="s">
        <v>271</v>
      </c>
      <c r="BB29" s="112" t="s">
        <v>282</v>
      </c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4"/>
      <c r="BS29" s="106">
        <f>'[1]Zobow_długot'!$N$13</f>
        <v>0</v>
      </c>
      <c r="BT29" s="107"/>
      <c r="BU29" s="107"/>
      <c r="BV29" s="107"/>
      <c r="BW29" s="108"/>
      <c r="BX29" s="106">
        <f>'[1]Zobow_długot'!$N$12</f>
        <v>0</v>
      </c>
      <c r="BY29" s="107"/>
      <c r="BZ29" s="107"/>
      <c r="CA29" s="107"/>
      <c r="CB29" s="128"/>
      <c r="CC29" s="3"/>
      <c r="CD29" s="64" t="s">
        <v>271</v>
      </c>
      <c r="CE29" s="112" t="s">
        <v>282</v>
      </c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4"/>
      <c r="CV29" s="106"/>
      <c r="CW29" s="107"/>
      <c r="CX29" s="107"/>
      <c r="CY29" s="107"/>
      <c r="CZ29" s="108"/>
      <c r="DA29" s="106"/>
      <c r="DB29" s="107"/>
      <c r="DC29" s="107"/>
      <c r="DD29" s="107"/>
      <c r="DE29" s="128"/>
      <c r="DF29" s="3"/>
      <c r="DG29" s="3"/>
      <c r="DH29" s="64"/>
      <c r="DI29" s="112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4"/>
      <c r="DZ29" s="106"/>
      <c r="EA29" s="107"/>
      <c r="EB29" s="107"/>
      <c r="EC29" s="107"/>
      <c r="ED29" s="108"/>
      <c r="EE29" s="106"/>
      <c r="EF29" s="107"/>
      <c r="EG29" s="107"/>
      <c r="EH29" s="107"/>
      <c r="EI29" s="128"/>
      <c r="EJ29" s="3"/>
      <c r="EK29" s="64"/>
      <c r="EL29" s="112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4"/>
      <c r="FC29" s="106"/>
      <c r="FD29" s="107"/>
      <c r="FE29" s="107"/>
      <c r="FF29" s="107"/>
      <c r="FG29" s="108"/>
      <c r="FH29" s="106"/>
      <c r="FI29" s="107"/>
      <c r="FJ29" s="107"/>
      <c r="FK29" s="107"/>
      <c r="FL29" s="128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</row>
    <row r="30" spans="1:212" ht="15" customHeight="1">
      <c r="A30" s="64" t="s">
        <v>273</v>
      </c>
      <c r="B30" s="112" t="s">
        <v>283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106">
        <f>SUM(S31:W34)</f>
        <v>0</v>
      </c>
      <c r="T30" s="107"/>
      <c r="U30" s="107"/>
      <c r="V30" s="107"/>
      <c r="W30" s="108"/>
      <c r="X30" s="106">
        <f>SUM(X31:AB34)</f>
        <v>0</v>
      </c>
      <c r="Y30" s="107"/>
      <c r="Z30" s="107"/>
      <c r="AA30" s="107"/>
      <c r="AB30" s="128"/>
      <c r="AC30" s="1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4" t="s">
        <v>273</v>
      </c>
      <c r="BB30" s="112" t="s">
        <v>283</v>
      </c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4"/>
      <c r="BS30" s="106">
        <f>SUM(BS31:BW34)</f>
        <v>0</v>
      </c>
      <c r="BT30" s="107"/>
      <c r="BU30" s="107"/>
      <c r="BV30" s="107"/>
      <c r="BW30" s="108"/>
      <c r="BX30" s="106">
        <f>SUM(BX31:CB34)</f>
        <v>0</v>
      </c>
      <c r="BY30" s="107"/>
      <c r="BZ30" s="107"/>
      <c r="CA30" s="107"/>
      <c r="CB30" s="128"/>
      <c r="CC30" s="3"/>
      <c r="CD30" s="64" t="s">
        <v>273</v>
      </c>
      <c r="CE30" s="112" t="s">
        <v>283</v>
      </c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4"/>
      <c r="CV30" s="106">
        <f>SUM(CV31:CZ34)</f>
        <v>0</v>
      </c>
      <c r="CW30" s="107"/>
      <c r="CX30" s="107"/>
      <c r="CY30" s="107"/>
      <c r="CZ30" s="108"/>
      <c r="DA30" s="106">
        <f>SUM(DA31:DE34)</f>
        <v>0</v>
      </c>
      <c r="DB30" s="107"/>
      <c r="DC30" s="107"/>
      <c r="DD30" s="107"/>
      <c r="DE30" s="128"/>
      <c r="DF30" s="3"/>
      <c r="DG30" s="3"/>
      <c r="DH30" s="64"/>
      <c r="DI30" s="112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4"/>
      <c r="DZ30" s="106"/>
      <c r="EA30" s="107"/>
      <c r="EB30" s="107"/>
      <c r="EC30" s="107"/>
      <c r="ED30" s="108"/>
      <c r="EE30" s="106"/>
      <c r="EF30" s="107"/>
      <c r="EG30" s="107"/>
      <c r="EH30" s="107"/>
      <c r="EI30" s="128"/>
      <c r="EJ30" s="3"/>
      <c r="EK30" s="64"/>
      <c r="EL30" s="112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4"/>
      <c r="FC30" s="106"/>
      <c r="FD30" s="107"/>
      <c r="FE30" s="107"/>
      <c r="FF30" s="107"/>
      <c r="FG30" s="108"/>
      <c r="FH30" s="106"/>
      <c r="FI30" s="107"/>
      <c r="FJ30" s="107"/>
      <c r="FK30" s="107"/>
      <c r="FL30" s="128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212" ht="15" customHeight="1">
      <c r="A31" s="64"/>
      <c r="B31" s="84" t="s">
        <v>284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106">
        <f>'[1]Zobow_długot'!$S$13</f>
        <v>0</v>
      </c>
      <c r="T31" s="107"/>
      <c r="U31" s="107"/>
      <c r="V31" s="107"/>
      <c r="W31" s="108"/>
      <c r="X31" s="106">
        <f>'[1]Zobow_długot'!$S$12</f>
        <v>0</v>
      </c>
      <c r="Y31" s="107"/>
      <c r="Z31" s="107"/>
      <c r="AA31" s="107"/>
      <c r="AB31" s="128"/>
      <c r="AC31" s="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4"/>
      <c r="BB31" s="84" t="s">
        <v>284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6"/>
      <c r="BS31" s="106">
        <f>'[1]Zobow_długot'!$S$13</f>
        <v>0</v>
      </c>
      <c r="BT31" s="107"/>
      <c r="BU31" s="107"/>
      <c r="BV31" s="107"/>
      <c r="BW31" s="108"/>
      <c r="BX31" s="106">
        <f>'[1]Zobow_długot'!$S$12</f>
        <v>0</v>
      </c>
      <c r="BY31" s="107"/>
      <c r="BZ31" s="107"/>
      <c r="CA31" s="107"/>
      <c r="CB31" s="128"/>
      <c r="CC31" s="3"/>
      <c r="CD31" s="64"/>
      <c r="CE31" s="84" t="s">
        <v>284</v>
      </c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6"/>
      <c r="CV31" s="106"/>
      <c r="CW31" s="107"/>
      <c r="CX31" s="107"/>
      <c r="CY31" s="107"/>
      <c r="CZ31" s="108"/>
      <c r="DA31" s="106"/>
      <c r="DB31" s="107"/>
      <c r="DC31" s="107"/>
      <c r="DD31" s="107"/>
      <c r="DE31" s="128"/>
      <c r="DF31" s="3"/>
      <c r="DG31" s="3"/>
      <c r="DH31" s="64"/>
      <c r="DI31" s="84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6"/>
      <c r="DZ31" s="106"/>
      <c r="EA31" s="107"/>
      <c r="EB31" s="107"/>
      <c r="EC31" s="107"/>
      <c r="ED31" s="108"/>
      <c r="EE31" s="106"/>
      <c r="EF31" s="107"/>
      <c r="EG31" s="107"/>
      <c r="EH31" s="107"/>
      <c r="EI31" s="128"/>
      <c r="EJ31" s="3"/>
      <c r="EK31" s="64"/>
      <c r="EL31" s="84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6"/>
      <c r="FC31" s="106"/>
      <c r="FD31" s="107"/>
      <c r="FE31" s="107"/>
      <c r="FF31" s="107"/>
      <c r="FG31" s="108"/>
      <c r="FH31" s="106"/>
      <c r="FI31" s="107"/>
      <c r="FJ31" s="107"/>
      <c r="FK31" s="107"/>
      <c r="FL31" s="128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</row>
    <row r="32" spans="1:212" ht="15" customHeight="1">
      <c r="A32" s="64"/>
      <c r="B32" s="84" t="s">
        <v>285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106">
        <f>'[1]Zobow_długot'!$X$13</f>
        <v>0</v>
      </c>
      <c r="T32" s="107"/>
      <c r="U32" s="107"/>
      <c r="V32" s="107"/>
      <c r="W32" s="108"/>
      <c r="X32" s="106">
        <f>'[1]Zobow_długot'!$X$12</f>
        <v>0</v>
      </c>
      <c r="Y32" s="107"/>
      <c r="Z32" s="107"/>
      <c r="AA32" s="107"/>
      <c r="AB32" s="128"/>
      <c r="AC32" s="3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4"/>
      <c r="BB32" s="84" t="s">
        <v>285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6"/>
      <c r="BS32" s="106">
        <f>'[1]Zobow_długot'!$X$13</f>
        <v>0</v>
      </c>
      <c r="BT32" s="107"/>
      <c r="BU32" s="107"/>
      <c r="BV32" s="107"/>
      <c r="BW32" s="108"/>
      <c r="BX32" s="106">
        <f>'[1]Zobow_długot'!$X$12</f>
        <v>0</v>
      </c>
      <c r="BY32" s="107"/>
      <c r="BZ32" s="107"/>
      <c r="CA32" s="107"/>
      <c r="CB32" s="128"/>
      <c r="CC32" s="3"/>
      <c r="CD32" s="64"/>
      <c r="CE32" s="84" t="s">
        <v>285</v>
      </c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6"/>
      <c r="CV32" s="106"/>
      <c r="CW32" s="107"/>
      <c r="CX32" s="107"/>
      <c r="CY32" s="107"/>
      <c r="CZ32" s="108"/>
      <c r="DA32" s="106"/>
      <c r="DB32" s="107"/>
      <c r="DC32" s="107"/>
      <c r="DD32" s="107"/>
      <c r="DE32" s="128"/>
      <c r="DF32" s="3"/>
      <c r="DG32" s="3"/>
      <c r="DH32" s="64"/>
      <c r="DI32" s="84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6"/>
      <c r="DZ32" s="106"/>
      <c r="EA32" s="107"/>
      <c r="EB32" s="107"/>
      <c r="EC32" s="107"/>
      <c r="ED32" s="108"/>
      <c r="EE32" s="106"/>
      <c r="EF32" s="107"/>
      <c r="EG32" s="107"/>
      <c r="EH32" s="107"/>
      <c r="EI32" s="128"/>
      <c r="EJ32" s="3"/>
      <c r="EK32" s="64"/>
      <c r="EL32" s="84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6"/>
      <c r="FC32" s="106"/>
      <c r="FD32" s="107"/>
      <c r="FE32" s="107"/>
      <c r="FF32" s="107"/>
      <c r="FG32" s="108"/>
      <c r="FH32" s="106"/>
      <c r="FI32" s="107"/>
      <c r="FJ32" s="107"/>
      <c r="FK32" s="107"/>
      <c r="FL32" s="128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</row>
    <row r="33" spans="1:212" ht="15" customHeight="1">
      <c r="A33" s="64"/>
      <c r="B33" s="84" t="s">
        <v>286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106">
        <f>'[1]Zobow_długot'!$AC$13</f>
        <v>0</v>
      </c>
      <c r="T33" s="107"/>
      <c r="U33" s="107"/>
      <c r="V33" s="107"/>
      <c r="W33" s="108"/>
      <c r="X33" s="106">
        <f>'[1]Zobow_długot'!$AC$12</f>
        <v>0</v>
      </c>
      <c r="Y33" s="107"/>
      <c r="Z33" s="107"/>
      <c r="AA33" s="107"/>
      <c r="AB33" s="128"/>
      <c r="AC33" s="3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4"/>
      <c r="BB33" s="84" t="s">
        <v>286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6"/>
      <c r="BS33" s="106">
        <f>'[1]Zobow_długot'!$AC$13</f>
        <v>0</v>
      </c>
      <c r="BT33" s="107"/>
      <c r="BU33" s="107"/>
      <c r="BV33" s="107"/>
      <c r="BW33" s="108"/>
      <c r="BX33" s="106">
        <f>'[1]Zobow_długot'!$AC$12</f>
        <v>0</v>
      </c>
      <c r="BY33" s="107"/>
      <c r="BZ33" s="107"/>
      <c r="CA33" s="107"/>
      <c r="CB33" s="128"/>
      <c r="CC33" s="3"/>
      <c r="CD33" s="64"/>
      <c r="CE33" s="84" t="s">
        <v>286</v>
      </c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6"/>
      <c r="CV33" s="106"/>
      <c r="CW33" s="107"/>
      <c r="CX33" s="107"/>
      <c r="CY33" s="107"/>
      <c r="CZ33" s="108"/>
      <c r="DA33" s="106"/>
      <c r="DB33" s="107"/>
      <c r="DC33" s="107"/>
      <c r="DD33" s="107"/>
      <c r="DE33" s="128"/>
      <c r="DF33" s="3"/>
      <c r="DG33" s="3"/>
      <c r="DH33" s="64"/>
      <c r="DI33" s="84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6"/>
      <c r="DZ33" s="106"/>
      <c r="EA33" s="107"/>
      <c r="EB33" s="107"/>
      <c r="EC33" s="107"/>
      <c r="ED33" s="108"/>
      <c r="EE33" s="106"/>
      <c r="EF33" s="107"/>
      <c r="EG33" s="107"/>
      <c r="EH33" s="107"/>
      <c r="EI33" s="128"/>
      <c r="EJ33" s="3"/>
      <c r="EK33" s="64"/>
      <c r="EL33" s="84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6"/>
      <c r="FC33" s="106"/>
      <c r="FD33" s="107"/>
      <c r="FE33" s="107"/>
      <c r="FF33" s="107"/>
      <c r="FG33" s="108"/>
      <c r="FH33" s="106"/>
      <c r="FI33" s="107"/>
      <c r="FJ33" s="107"/>
      <c r="FK33" s="107"/>
      <c r="FL33" s="128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</row>
    <row r="34" spans="1:212" ht="15" customHeight="1">
      <c r="A34" s="64"/>
      <c r="B34" s="84" t="s">
        <v>287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106">
        <f>'[1]Zobow_długot'!$AH$13</f>
        <v>0</v>
      </c>
      <c r="T34" s="107"/>
      <c r="U34" s="107"/>
      <c r="V34" s="107"/>
      <c r="W34" s="108"/>
      <c r="X34" s="106">
        <f>'[1]Zobow_długot'!$AH$12</f>
        <v>0</v>
      </c>
      <c r="Y34" s="107"/>
      <c r="Z34" s="107"/>
      <c r="AA34" s="107"/>
      <c r="AB34" s="128"/>
      <c r="AC34" s="1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4"/>
      <c r="BB34" s="84" t="s">
        <v>287</v>
      </c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6"/>
      <c r="BS34" s="106">
        <f>'[1]Zobow_długot'!$AH$13</f>
        <v>0</v>
      </c>
      <c r="BT34" s="107"/>
      <c r="BU34" s="107"/>
      <c r="BV34" s="107"/>
      <c r="BW34" s="108"/>
      <c r="BX34" s="106">
        <f>'[1]Zobow_długot'!$AH$12</f>
        <v>0</v>
      </c>
      <c r="BY34" s="107"/>
      <c r="BZ34" s="107"/>
      <c r="CA34" s="107"/>
      <c r="CB34" s="128"/>
      <c r="CC34" s="3"/>
      <c r="CD34" s="64"/>
      <c r="CE34" s="84" t="s">
        <v>287</v>
      </c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6"/>
      <c r="CV34" s="106"/>
      <c r="CW34" s="107"/>
      <c r="CX34" s="107"/>
      <c r="CY34" s="107"/>
      <c r="CZ34" s="108"/>
      <c r="DA34" s="106"/>
      <c r="DB34" s="107"/>
      <c r="DC34" s="107"/>
      <c r="DD34" s="107"/>
      <c r="DE34" s="128"/>
      <c r="DF34" s="3"/>
      <c r="DG34" s="3"/>
      <c r="DH34" s="64"/>
      <c r="DI34" s="84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6"/>
      <c r="DZ34" s="106"/>
      <c r="EA34" s="107"/>
      <c r="EB34" s="107"/>
      <c r="EC34" s="107"/>
      <c r="ED34" s="108"/>
      <c r="EE34" s="106"/>
      <c r="EF34" s="107"/>
      <c r="EG34" s="107"/>
      <c r="EH34" s="107"/>
      <c r="EI34" s="128"/>
      <c r="EJ34" s="3"/>
      <c r="EK34" s="64"/>
      <c r="EL34" s="84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6"/>
      <c r="FC34" s="106"/>
      <c r="FD34" s="107"/>
      <c r="FE34" s="107"/>
      <c r="FF34" s="107"/>
      <c r="FG34" s="108"/>
      <c r="FH34" s="106"/>
      <c r="FI34" s="107"/>
      <c r="FJ34" s="107"/>
      <c r="FK34" s="107"/>
      <c r="FL34" s="128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</row>
    <row r="35" spans="1:212" ht="15" customHeight="1">
      <c r="A35" s="62" t="s">
        <v>192</v>
      </c>
      <c r="B35" s="87" t="s">
        <v>288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  <c r="S35" s="129">
        <f>S36+S41+S53</f>
        <v>12002808.96</v>
      </c>
      <c r="T35" s="130"/>
      <c r="U35" s="130"/>
      <c r="V35" s="130"/>
      <c r="W35" s="132"/>
      <c r="X35" s="129">
        <f>X36+X41+X53</f>
        <v>10261730.190000001</v>
      </c>
      <c r="Y35" s="130"/>
      <c r="Z35" s="130"/>
      <c r="AA35" s="130"/>
      <c r="AB35" s="132"/>
      <c r="AC35" s="1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2" t="s">
        <v>192</v>
      </c>
      <c r="BB35" s="87" t="s">
        <v>288</v>
      </c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9"/>
      <c r="BS35" s="129">
        <f>BS36+BS41+BS53</f>
        <v>12002808.96</v>
      </c>
      <c r="BT35" s="130"/>
      <c r="BU35" s="130"/>
      <c r="BV35" s="130"/>
      <c r="BW35" s="131"/>
      <c r="BX35" s="129">
        <f>BX36+BX41+BX53</f>
        <v>10261730.190000001</v>
      </c>
      <c r="BY35" s="130"/>
      <c r="BZ35" s="130"/>
      <c r="CA35" s="130"/>
      <c r="CB35" s="132"/>
      <c r="CC35" s="3"/>
      <c r="CD35" s="62" t="s">
        <v>192</v>
      </c>
      <c r="CE35" s="87" t="s">
        <v>288</v>
      </c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9"/>
      <c r="CV35" s="129">
        <f>CV36+CV41+CV53</f>
        <v>0</v>
      </c>
      <c r="CW35" s="130"/>
      <c r="CX35" s="130"/>
      <c r="CY35" s="130"/>
      <c r="CZ35" s="131"/>
      <c r="DA35" s="129">
        <f>DA36+DA41+DA53</f>
        <v>0</v>
      </c>
      <c r="DB35" s="130"/>
      <c r="DC35" s="130"/>
      <c r="DD35" s="130"/>
      <c r="DE35" s="132"/>
      <c r="DF35" s="3"/>
      <c r="DG35" s="3"/>
      <c r="DH35" s="62"/>
      <c r="DI35" s="87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9"/>
      <c r="DZ35" s="129"/>
      <c r="EA35" s="130"/>
      <c r="EB35" s="130"/>
      <c r="EC35" s="130"/>
      <c r="ED35" s="131"/>
      <c r="EE35" s="129"/>
      <c r="EF35" s="130"/>
      <c r="EG35" s="130"/>
      <c r="EH35" s="130"/>
      <c r="EI35" s="132"/>
      <c r="EJ35" s="3"/>
      <c r="EK35" s="62"/>
      <c r="EL35" s="87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9"/>
      <c r="FC35" s="129"/>
      <c r="FD35" s="130"/>
      <c r="FE35" s="130"/>
      <c r="FF35" s="130"/>
      <c r="FG35" s="131"/>
      <c r="FH35" s="129"/>
      <c r="FI35" s="130"/>
      <c r="FJ35" s="130"/>
      <c r="FK35" s="130"/>
      <c r="FL35" s="132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</row>
    <row r="36" spans="1:212" ht="15" customHeight="1">
      <c r="A36" s="64" t="s">
        <v>271</v>
      </c>
      <c r="B36" s="112" t="s">
        <v>282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106">
        <f>S37+S40</f>
        <v>0</v>
      </c>
      <c r="T36" s="107"/>
      <c r="U36" s="107"/>
      <c r="V36" s="107"/>
      <c r="W36" s="108"/>
      <c r="X36" s="106">
        <f>X37+X40</f>
        <v>0</v>
      </c>
      <c r="Y36" s="107"/>
      <c r="Z36" s="107"/>
      <c r="AA36" s="107"/>
      <c r="AB36" s="128"/>
      <c r="AC36" s="3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4" t="s">
        <v>271</v>
      </c>
      <c r="BB36" s="112" t="s">
        <v>282</v>
      </c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4"/>
      <c r="BS36" s="106">
        <f>BS37+BS40</f>
        <v>0</v>
      </c>
      <c r="BT36" s="107"/>
      <c r="BU36" s="107"/>
      <c r="BV36" s="107"/>
      <c r="BW36" s="108"/>
      <c r="BX36" s="106">
        <f>BX37+BX40</f>
        <v>0</v>
      </c>
      <c r="BY36" s="107"/>
      <c r="BZ36" s="107"/>
      <c r="CA36" s="107"/>
      <c r="CB36" s="128"/>
      <c r="CC36" s="3"/>
      <c r="CD36" s="64" t="s">
        <v>271</v>
      </c>
      <c r="CE36" s="112" t="s">
        <v>282</v>
      </c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4"/>
      <c r="CV36" s="106">
        <f>CV37+CV40</f>
        <v>0</v>
      </c>
      <c r="CW36" s="107"/>
      <c r="CX36" s="107"/>
      <c r="CY36" s="107"/>
      <c r="CZ36" s="108"/>
      <c r="DA36" s="106">
        <f>DA37+DA40</f>
        <v>0</v>
      </c>
      <c r="DB36" s="107"/>
      <c r="DC36" s="107"/>
      <c r="DD36" s="107"/>
      <c r="DE36" s="128"/>
      <c r="DF36" s="3"/>
      <c r="DG36" s="3"/>
      <c r="DH36" s="64"/>
      <c r="DI36" s="112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4"/>
      <c r="DZ36" s="106"/>
      <c r="EA36" s="107"/>
      <c r="EB36" s="107"/>
      <c r="EC36" s="107"/>
      <c r="ED36" s="108"/>
      <c r="EE36" s="106"/>
      <c r="EF36" s="107"/>
      <c r="EG36" s="107"/>
      <c r="EH36" s="107"/>
      <c r="EI36" s="128"/>
      <c r="EJ36" s="3"/>
      <c r="EK36" s="64"/>
      <c r="EL36" s="112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4"/>
      <c r="FC36" s="106"/>
      <c r="FD36" s="107"/>
      <c r="FE36" s="107"/>
      <c r="FF36" s="107"/>
      <c r="FG36" s="108"/>
      <c r="FH36" s="106"/>
      <c r="FI36" s="107"/>
      <c r="FJ36" s="107"/>
      <c r="FK36" s="107"/>
      <c r="FL36" s="128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</row>
    <row r="37" spans="1:212" ht="15" customHeight="1">
      <c r="A37" s="64"/>
      <c r="B37" s="84" t="s">
        <v>289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106">
        <f>SUM(S38:W39)</f>
        <v>0</v>
      </c>
      <c r="T37" s="107"/>
      <c r="U37" s="107"/>
      <c r="V37" s="107"/>
      <c r="W37" s="108"/>
      <c r="X37" s="106">
        <f>SUM(X38:AB39)</f>
        <v>0</v>
      </c>
      <c r="Y37" s="107"/>
      <c r="Z37" s="107"/>
      <c r="AA37" s="107"/>
      <c r="AB37" s="128"/>
      <c r="AC37" s="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64"/>
      <c r="BB37" s="84" t="s">
        <v>289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6"/>
      <c r="BS37" s="106">
        <f>SUM(BS38:BW39)</f>
        <v>0</v>
      </c>
      <c r="BT37" s="107"/>
      <c r="BU37" s="107"/>
      <c r="BV37" s="107"/>
      <c r="BW37" s="108"/>
      <c r="BX37" s="106">
        <f>SUM(BX38:CB39)</f>
        <v>0</v>
      </c>
      <c r="BY37" s="107"/>
      <c r="BZ37" s="107"/>
      <c r="CA37" s="107"/>
      <c r="CB37" s="128"/>
      <c r="CC37" s="3"/>
      <c r="CD37" s="64"/>
      <c r="CE37" s="84" t="s">
        <v>289</v>
      </c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6"/>
      <c r="CV37" s="106">
        <f>SUM(CV38:CZ39)</f>
        <v>0</v>
      </c>
      <c r="CW37" s="107"/>
      <c r="CX37" s="107"/>
      <c r="CY37" s="107"/>
      <c r="CZ37" s="108"/>
      <c r="DA37" s="106">
        <f>SUM(DA38:DE39)</f>
        <v>0</v>
      </c>
      <c r="DB37" s="107"/>
      <c r="DC37" s="107"/>
      <c r="DD37" s="107"/>
      <c r="DE37" s="128"/>
      <c r="DF37" s="3"/>
      <c r="DG37" s="3"/>
      <c r="DH37" s="64"/>
      <c r="DI37" s="84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6"/>
      <c r="DZ37" s="106"/>
      <c r="EA37" s="107"/>
      <c r="EB37" s="107"/>
      <c r="EC37" s="107"/>
      <c r="ED37" s="108"/>
      <c r="EE37" s="106"/>
      <c r="EF37" s="107"/>
      <c r="EG37" s="107"/>
      <c r="EH37" s="107"/>
      <c r="EI37" s="128"/>
      <c r="EJ37" s="3"/>
      <c r="EK37" s="64"/>
      <c r="EL37" s="84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6"/>
      <c r="FC37" s="106"/>
      <c r="FD37" s="107"/>
      <c r="FE37" s="107"/>
      <c r="FF37" s="107"/>
      <c r="FG37" s="108"/>
      <c r="FH37" s="106"/>
      <c r="FI37" s="107"/>
      <c r="FJ37" s="107"/>
      <c r="FK37" s="107"/>
      <c r="FL37" s="128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</row>
    <row r="38" spans="1:212" ht="15" customHeight="1">
      <c r="A38" s="64"/>
      <c r="B38" s="84" t="s">
        <v>290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  <c r="S38" s="106">
        <f>'[1]Zobow_krótk'!$P$13</f>
        <v>0</v>
      </c>
      <c r="T38" s="107"/>
      <c r="U38" s="107"/>
      <c r="V38" s="107"/>
      <c r="W38" s="108"/>
      <c r="X38" s="106">
        <f>'[1]Zobow_krótk'!$L$13</f>
        <v>0</v>
      </c>
      <c r="Y38" s="107"/>
      <c r="Z38" s="107"/>
      <c r="AA38" s="107"/>
      <c r="AB38" s="128"/>
      <c r="AC38" s="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64"/>
      <c r="BB38" s="84" t="s">
        <v>290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6"/>
      <c r="BS38" s="106">
        <f>'[1]Zobow_krótk'!$P$13</f>
        <v>0</v>
      </c>
      <c r="BT38" s="107"/>
      <c r="BU38" s="107"/>
      <c r="BV38" s="107"/>
      <c r="BW38" s="108"/>
      <c r="BX38" s="106">
        <f>'[1]Zobow_krótk'!$L$13</f>
        <v>0</v>
      </c>
      <c r="BY38" s="107"/>
      <c r="BZ38" s="107"/>
      <c r="CA38" s="107"/>
      <c r="CB38" s="128"/>
      <c r="CC38" s="3"/>
      <c r="CD38" s="64"/>
      <c r="CE38" s="84" t="s">
        <v>290</v>
      </c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6"/>
      <c r="CV38" s="106"/>
      <c r="CW38" s="107"/>
      <c r="CX38" s="107"/>
      <c r="CY38" s="107"/>
      <c r="CZ38" s="108"/>
      <c r="DA38" s="106"/>
      <c r="DB38" s="107"/>
      <c r="DC38" s="107"/>
      <c r="DD38" s="107"/>
      <c r="DE38" s="128"/>
      <c r="DF38" s="3"/>
      <c r="DG38" s="3"/>
      <c r="DH38" s="64"/>
      <c r="DI38" s="84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6"/>
      <c r="DZ38" s="106"/>
      <c r="EA38" s="107"/>
      <c r="EB38" s="107"/>
      <c r="EC38" s="107"/>
      <c r="ED38" s="108"/>
      <c r="EE38" s="106"/>
      <c r="EF38" s="107"/>
      <c r="EG38" s="107"/>
      <c r="EH38" s="107"/>
      <c r="EI38" s="128"/>
      <c r="EJ38" s="3"/>
      <c r="EK38" s="64"/>
      <c r="EL38" s="84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6"/>
      <c r="FC38" s="106"/>
      <c r="FD38" s="107"/>
      <c r="FE38" s="107"/>
      <c r="FF38" s="107"/>
      <c r="FG38" s="108"/>
      <c r="FH38" s="106"/>
      <c r="FI38" s="107"/>
      <c r="FJ38" s="107"/>
      <c r="FK38" s="107"/>
      <c r="FL38" s="128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</row>
    <row r="39" spans="1:212" ht="15" customHeight="1">
      <c r="A39" s="64"/>
      <c r="B39" s="84" t="s">
        <v>291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  <c r="S39" s="106">
        <f>'[1]Zobow_krótk'!$P$14</f>
        <v>0</v>
      </c>
      <c r="T39" s="107"/>
      <c r="U39" s="107"/>
      <c r="V39" s="107"/>
      <c r="W39" s="108"/>
      <c r="X39" s="106">
        <f>'[1]Zobow_krótk'!$L$14</f>
        <v>0</v>
      </c>
      <c r="Y39" s="107"/>
      <c r="Z39" s="107"/>
      <c r="AA39" s="107"/>
      <c r="AB39" s="128"/>
      <c r="AC39" s="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64"/>
      <c r="BB39" s="84" t="s">
        <v>291</v>
      </c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6"/>
      <c r="BS39" s="106">
        <f>'[1]Zobow_krótk'!$P$14</f>
        <v>0</v>
      </c>
      <c r="BT39" s="107"/>
      <c r="BU39" s="107"/>
      <c r="BV39" s="107"/>
      <c r="BW39" s="108"/>
      <c r="BX39" s="106">
        <f>'[1]Zobow_krótk'!$L$14</f>
        <v>0</v>
      </c>
      <c r="BY39" s="107"/>
      <c r="BZ39" s="107"/>
      <c r="CA39" s="107"/>
      <c r="CB39" s="128"/>
      <c r="CC39" s="3"/>
      <c r="CD39" s="64"/>
      <c r="CE39" s="84" t="s">
        <v>291</v>
      </c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6"/>
      <c r="CV39" s="106"/>
      <c r="CW39" s="107"/>
      <c r="CX39" s="107"/>
      <c r="CY39" s="107"/>
      <c r="CZ39" s="108"/>
      <c r="DA39" s="106"/>
      <c r="DB39" s="107"/>
      <c r="DC39" s="107"/>
      <c r="DD39" s="107"/>
      <c r="DE39" s="128"/>
      <c r="DF39" s="3"/>
      <c r="DG39" s="3"/>
      <c r="DH39" s="64"/>
      <c r="DI39" s="84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6"/>
      <c r="DZ39" s="106"/>
      <c r="EA39" s="107"/>
      <c r="EB39" s="107"/>
      <c r="EC39" s="107"/>
      <c r="ED39" s="108"/>
      <c r="EE39" s="106"/>
      <c r="EF39" s="107"/>
      <c r="EG39" s="107"/>
      <c r="EH39" s="107"/>
      <c r="EI39" s="128"/>
      <c r="EJ39" s="3"/>
      <c r="EK39" s="64"/>
      <c r="EL39" s="84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6"/>
      <c r="FC39" s="106"/>
      <c r="FD39" s="107"/>
      <c r="FE39" s="107"/>
      <c r="FF39" s="107"/>
      <c r="FG39" s="108"/>
      <c r="FH39" s="106"/>
      <c r="FI39" s="107"/>
      <c r="FJ39" s="107"/>
      <c r="FK39" s="107"/>
      <c r="FL39" s="128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</row>
    <row r="40" spans="1:212" ht="15" customHeight="1">
      <c r="A40" s="64"/>
      <c r="B40" s="84" t="s">
        <v>292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106">
        <f>'[1]Zobow_krótk'!$P$15</f>
        <v>0</v>
      </c>
      <c r="T40" s="107"/>
      <c r="U40" s="107"/>
      <c r="V40" s="107"/>
      <c r="W40" s="108"/>
      <c r="X40" s="106">
        <f>'[1]Zobow_krótk'!$L$15</f>
        <v>0</v>
      </c>
      <c r="Y40" s="107"/>
      <c r="Z40" s="107"/>
      <c r="AA40" s="107"/>
      <c r="AB40" s="128"/>
      <c r="AC40" s="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64"/>
      <c r="BB40" s="84" t="s">
        <v>292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6"/>
      <c r="BS40" s="106">
        <f>'[1]Zobow_krótk'!$P$15</f>
        <v>0</v>
      </c>
      <c r="BT40" s="107"/>
      <c r="BU40" s="107"/>
      <c r="BV40" s="107"/>
      <c r="BW40" s="108"/>
      <c r="BX40" s="106">
        <f>'[1]Zobow_krótk'!$L$15</f>
        <v>0</v>
      </c>
      <c r="BY40" s="107"/>
      <c r="BZ40" s="107"/>
      <c r="CA40" s="107"/>
      <c r="CB40" s="128"/>
      <c r="CC40" s="3"/>
      <c r="CD40" s="64"/>
      <c r="CE40" s="84" t="s">
        <v>292</v>
      </c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6"/>
      <c r="CV40" s="106"/>
      <c r="CW40" s="107"/>
      <c r="CX40" s="107"/>
      <c r="CY40" s="107"/>
      <c r="CZ40" s="108"/>
      <c r="DA40" s="106"/>
      <c r="DB40" s="107"/>
      <c r="DC40" s="107"/>
      <c r="DD40" s="107"/>
      <c r="DE40" s="128"/>
      <c r="DF40" s="3"/>
      <c r="DG40" s="3"/>
      <c r="DH40" s="64"/>
      <c r="DI40" s="84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6"/>
      <c r="DZ40" s="106"/>
      <c r="EA40" s="107"/>
      <c r="EB40" s="107"/>
      <c r="EC40" s="107"/>
      <c r="ED40" s="108"/>
      <c r="EE40" s="106"/>
      <c r="EF40" s="107"/>
      <c r="EG40" s="107"/>
      <c r="EH40" s="107"/>
      <c r="EI40" s="128"/>
      <c r="EJ40" s="3"/>
      <c r="EK40" s="64"/>
      <c r="EL40" s="84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6"/>
      <c r="FC40" s="106"/>
      <c r="FD40" s="107"/>
      <c r="FE40" s="107"/>
      <c r="FF40" s="107"/>
      <c r="FG40" s="108"/>
      <c r="FH40" s="106"/>
      <c r="FI40" s="107"/>
      <c r="FJ40" s="107"/>
      <c r="FK40" s="107"/>
      <c r="FL40" s="128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</row>
    <row r="41" spans="1:212" ht="15" customHeight="1">
      <c r="A41" s="64" t="s">
        <v>273</v>
      </c>
      <c r="B41" s="112" t="s">
        <v>283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06">
        <f>S42+S43+S44+S45+S48+S49+S50+S51+S52</f>
        <v>6360406.7</v>
      </c>
      <c r="T41" s="107"/>
      <c r="U41" s="107"/>
      <c r="V41" s="107"/>
      <c r="W41" s="108"/>
      <c r="X41" s="106">
        <f>X42+X43+X44+X45+X48+X49+X50+X51+X52</f>
        <v>5479385.25</v>
      </c>
      <c r="Y41" s="107"/>
      <c r="Z41" s="107"/>
      <c r="AA41" s="107"/>
      <c r="AB41" s="128"/>
      <c r="AC41" s="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64" t="s">
        <v>273</v>
      </c>
      <c r="BB41" s="112" t="s">
        <v>283</v>
      </c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4"/>
      <c r="BS41" s="106">
        <f>BS42+BS43+BS44+BS45+BS48+BS49+BS50+BS51+BS52</f>
        <v>6360406.7</v>
      </c>
      <c r="BT41" s="107"/>
      <c r="BU41" s="107"/>
      <c r="BV41" s="107"/>
      <c r="BW41" s="108"/>
      <c r="BX41" s="106">
        <f>BX42+BX43+BX44+BX45+BX48+BX49+BX50+BX51+BX52</f>
        <v>5479385.25</v>
      </c>
      <c r="BY41" s="107"/>
      <c r="BZ41" s="107"/>
      <c r="CA41" s="107"/>
      <c r="CB41" s="128"/>
      <c r="CC41" s="3"/>
      <c r="CD41" s="64" t="s">
        <v>273</v>
      </c>
      <c r="CE41" s="112" t="s">
        <v>283</v>
      </c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4"/>
      <c r="CV41" s="106">
        <f>CV42+CV43+CV44+CV45+CV48+CV49+CV50+CV51+CV52</f>
        <v>0</v>
      </c>
      <c r="CW41" s="107"/>
      <c r="CX41" s="107"/>
      <c r="CY41" s="107"/>
      <c r="CZ41" s="108"/>
      <c r="DA41" s="106">
        <f>DA42+DA43+DA44+DA45+DA48+DA49+DA50+DA51+DA52</f>
        <v>0</v>
      </c>
      <c r="DB41" s="107"/>
      <c r="DC41" s="107"/>
      <c r="DD41" s="107"/>
      <c r="DE41" s="128"/>
      <c r="DF41" s="3"/>
      <c r="DG41" s="3"/>
      <c r="DH41" s="64"/>
      <c r="DI41" s="112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4"/>
      <c r="DZ41" s="106"/>
      <c r="EA41" s="107"/>
      <c r="EB41" s="107"/>
      <c r="EC41" s="107"/>
      <c r="ED41" s="108"/>
      <c r="EE41" s="106"/>
      <c r="EF41" s="107"/>
      <c r="EG41" s="107"/>
      <c r="EH41" s="107"/>
      <c r="EI41" s="128"/>
      <c r="EJ41" s="3"/>
      <c r="EK41" s="64"/>
      <c r="EL41" s="112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4"/>
      <c r="FC41" s="106"/>
      <c r="FD41" s="107"/>
      <c r="FE41" s="107"/>
      <c r="FF41" s="107"/>
      <c r="FG41" s="108"/>
      <c r="FH41" s="106"/>
      <c r="FI41" s="107"/>
      <c r="FJ41" s="107"/>
      <c r="FK41" s="107"/>
      <c r="FL41" s="128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</row>
    <row r="42" spans="1:212" ht="15" customHeight="1">
      <c r="A42" s="64"/>
      <c r="B42" s="84" t="s">
        <v>284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106">
        <f>'[1]Zobow_krótk'!$P$17</f>
        <v>0</v>
      </c>
      <c r="T42" s="107"/>
      <c r="U42" s="107"/>
      <c r="V42" s="107"/>
      <c r="W42" s="108"/>
      <c r="X42" s="106">
        <f>'[1]Zobow_krótk'!$L$17</f>
        <v>0</v>
      </c>
      <c r="Y42" s="107"/>
      <c r="Z42" s="107"/>
      <c r="AA42" s="107"/>
      <c r="AB42" s="128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64"/>
      <c r="BB42" s="84" t="s">
        <v>284</v>
      </c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6"/>
      <c r="BS42" s="106">
        <f>'[1]Zobow_krótk'!$P$17</f>
        <v>0</v>
      </c>
      <c r="BT42" s="107"/>
      <c r="BU42" s="107"/>
      <c r="BV42" s="107"/>
      <c r="BW42" s="108"/>
      <c r="BX42" s="106">
        <f>'[1]Zobow_krótk'!$L$17</f>
        <v>0</v>
      </c>
      <c r="BY42" s="107"/>
      <c r="BZ42" s="107"/>
      <c r="CA42" s="107"/>
      <c r="CB42" s="128"/>
      <c r="CC42" s="3"/>
      <c r="CD42" s="64"/>
      <c r="CE42" s="84" t="s">
        <v>284</v>
      </c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6"/>
      <c r="CV42" s="106"/>
      <c r="CW42" s="107"/>
      <c r="CX42" s="107"/>
      <c r="CY42" s="107"/>
      <c r="CZ42" s="108"/>
      <c r="DA42" s="106"/>
      <c r="DB42" s="107"/>
      <c r="DC42" s="107"/>
      <c r="DD42" s="107"/>
      <c r="DE42" s="128"/>
      <c r="DF42" s="3"/>
      <c r="DG42" s="3"/>
      <c r="DH42" s="64"/>
      <c r="DI42" s="84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6"/>
      <c r="DZ42" s="106"/>
      <c r="EA42" s="107"/>
      <c r="EB42" s="107"/>
      <c r="EC42" s="107"/>
      <c r="ED42" s="108"/>
      <c r="EE42" s="106"/>
      <c r="EF42" s="107"/>
      <c r="EG42" s="107"/>
      <c r="EH42" s="107"/>
      <c r="EI42" s="128"/>
      <c r="EJ42" s="3"/>
      <c r="EK42" s="64"/>
      <c r="EL42" s="84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6"/>
      <c r="FC42" s="106"/>
      <c r="FD42" s="107"/>
      <c r="FE42" s="107"/>
      <c r="FF42" s="107"/>
      <c r="FG42" s="108"/>
      <c r="FH42" s="106"/>
      <c r="FI42" s="107"/>
      <c r="FJ42" s="107"/>
      <c r="FK42" s="107"/>
      <c r="FL42" s="128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</row>
    <row r="43" spans="1:212" ht="15" customHeight="1">
      <c r="A43" s="64"/>
      <c r="B43" s="84" t="s">
        <v>285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106">
        <f>'[1]Zobow_krótk'!$P$18</f>
        <v>0</v>
      </c>
      <c r="T43" s="107"/>
      <c r="U43" s="107"/>
      <c r="V43" s="107"/>
      <c r="W43" s="108"/>
      <c r="X43" s="106">
        <f>'[1]Zobow_krótk'!$L$19</f>
        <v>0</v>
      </c>
      <c r="Y43" s="107"/>
      <c r="Z43" s="107"/>
      <c r="AA43" s="107"/>
      <c r="AB43" s="128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64"/>
      <c r="BB43" s="84" t="s">
        <v>285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6"/>
      <c r="BS43" s="106">
        <f>'[1]Zobow_krótk'!$P$18</f>
        <v>0</v>
      </c>
      <c r="BT43" s="107"/>
      <c r="BU43" s="107"/>
      <c r="BV43" s="107"/>
      <c r="BW43" s="108"/>
      <c r="BX43" s="106">
        <f>'[1]Zobow_krótk'!$L$19</f>
        <v>0</v>
      </c>
      <c r="BY43" s="107"/>
      <c r="BZ43" s="107"/>
      <c r="CA43" s="107"/>
      <c r="CB43" s="128"/>
      <c r="CC43" s="3"/>
      <c r="CD43" s="64"/>
      <c r="CE43" s="84" t="s">
        <v>285</v>
      </c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6"/>
      <c r="CV43" s="106"/>
      <c r="CW43" s="107"/>
      <c r="CX43" s="107"/>
      <c r="CY43" s="107"/>
      <c r="CZ43" s="108"/>
      <c r="DA43" s="106"/>
      <c r="DB43" s="107"/>
      <c r="DC43" s="107"/>
      <c r="DD43" s="107"/>
      <c r="DE43" s="128"/>
      <c r="DF43" s="3"/>
      <c r="DG43" s="3"/>
      <c r="DH43" s="64"/>
      <c r="DI43" s="84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6"/>
      <c r="DZ43" s="106"/>
      <c r="EA43" s="107"/>
      <c r="EB43" s="107"/>
      <c r="EC43" s="107"/>
      <c r="ED43" s="108"/>
      <c r="EE43" s="106"/>
      <c r="EF43" s="107"/>
      <c r="EG43" s="107"/>
      <c r="EH43" s="107"/>
      <c r="EI43" s="128"/>
      <c r="EJ43" s="3"/>
      <c r="EK43" s="64"/>
      <c r="EL43" s="84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6"/>
      <c r="FC43" s="106"/>
      <c r="FD43" s="107"/>
      <c r="FE43" s="107"/>
      <c r="FF43" s="107"/>
      <c r="FG43" s="108"/>
      <c r="FH43" s="106"/>
      <c r="FI43" s="107"/>
      <c r="FJ43" s="107"/>
      <c r="FK43" s="107"/>
      <c r="FL43" s="128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</row>
    <row r="44" spans="1:212" ht="15" customHeight="1">
      <c r="A44" s="64"/>
      <c r="B44" s="84" t="s">
        <v>286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106">
        <f>'[1]Zobow_krótk'!$P$20</f>
        <v>0</v>
      </c>
      <c r="T44" s="107"/>
      <c r="U44" s="107"/>
      <c r="V44" s="107"/>
      <c r="W44" s="108"/>
      <c r="X44" s="106">
        <f>'[1]Zobow_krótk'!$L$20</f>
        <v>0</v>
      </c>
      <c r="Y44" s="107"/>
      <c r="Z44" s="107"/>
      <c r="AA44" s="107"/>
      <c r="AB44" s="128"/>
      <c r="AC44" s="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64"/>
      <c r="BB44" s="84" t="s">
        <v>286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6"/>
      <c r="BS44" s="106">
        <f>'[1]Zobow_krótk'!$P$20</f>
        <v>0</v>
      </c>
      <c r="BT44" s="107"/>
      <c r="BU44" s="107"/>
      <c r="BV44" s="107"/>
      <c r="BW44" s="108"/>
      <c r="BX44" s="106">
        <f>'[1]Zobow_krótk'!$L$20</f>
        <v>0</v>
      </c>
      <c r="BY44" s="107"/>
      <c r="BZ44" s="107"/>
      <c r="CA44" s="107"/>
      <c r="CB44" s="128"/>
      <c r="CC44" s="3"/>
      <c r="CD44" s="64"/>
      <c r="CE44" s="84" t="s">
        <v>286</v>
      </c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6"/>
      <c r="CV44" s="106"/>
      <c r="CW44" s="107"/>
      <c r="CX44" s="107"/>
      <c r="CY44" s="107"/>
      <c r="CZ44" s="108"/>
      <c r="DA44" s="106"/>
      <c r="DB44" s="107"/>
      <c r="DC44" s="107"/>
      <c r="DD44" s="107"/>
      <c r="DE44" s="128"/>
      <c r="DF44" s="3"/>
      <c r="DG44" s="3"/>
      <c r="DH44" s="64"/>
      <c r="DI44" s="84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6"/>
      <c r="DZ44" s="106"/>
      <c r="EA44" s="107"/>
      <c r="EB44" s="107"/>
      <c r="EC44" s="107"/>
      <c r="ED44" s="108"/>
      <c r="EE44" s="106"/>
      <c r="EF44" s="107"/>
      <c r="EG44" s="107"/>
      <c r="EH44" s="107"/>
      <c r="EI44" s="128"/>
      <c r="EJ44" s="3"/>
      <c r="EK44" s="64"/>
      <c r="EL44" s="84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6"/>
      <c r="FC44" s="106"/>
      <c r="FD44" s="107"/>
      <c r="FE44" s="107"/>
      <c r="FF44" s="107"/>
      <c r="FG44" s="108"/>
      <c r="FH44" s="106"/>
      <c r="FI44" s="107"/>
      <c r="FJ44" s="107"/>
      <c r="FK44" s="107"/>
      <c r="FL44" s="128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ht="15" customHeight="1">
      <c r="A45" s="64"/>
      <c r="B45" s="84" t="s">
        <v>293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106">
        <f>SUM(S46:W47)</f>
        <v>2183328.48</v>
      </c>
      <c r="T45" s="107"/>
      <c r="U45" s="107"/>
      <c r="V45" s="107"/>
      <c r="W45" s="108"/>
      <c r="X45" s="106">
        <f>SUM(X46:AB47)</f>
        <v>1710059.48</v>
      </c>
      <c r="Y45" s="107"/>
      <c r="Z45" s="107"/>
      <c r="AA45" s="107"/>
      <c r="AB45" s="128"/>
      <c r="AC45" s="15"/>
      <c r="AD45" s="6"/>
      <c r="AE45" s="6"/>
      <c r="AF45" s="6"/>
      <c r="AG45" s="6"/>
      <c r="AH45" s="6"/>
      <c r="AI45" s="6"/>
      <c r="AJ45" s="6"/>
      <c r="AK45" s="12"/>
      <c r="AL45" s="12"/>
      <c r="AM45" s="12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64"/>
      <c r="BB45" s="84" t="s">
        <v>293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6"/>
      <c r="BS45" s="106">
        <f>SUM(BS46:BW47)</f>
        <v>2183328.48</v>
      </c>
      <c r="BT45" s="107"/>
      <c r="BU45" s="107"/>
      <c r="BV45" s="107"/>
      <c r="BW45" s="108"/>
      <c r="BX45" s="106">
        <f>SUM(BX46:CB47)</f>
        <v>1710059.48</v>
      </c>
      <c r="BY45" s="107"/>
      <c r="BZ45" s="107"/>
      <c r="CA45" s="107"/>
      <c r="CB45" s="128"/>
      <c r="CC45" s="3"/>
      <c r="CD45" s="64"/>
      <c r="CE45" s="84" t="s">
        <v>293</v>
      </c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6"/>
      <c r="CV45" s="106">
        <f>SUM(CV46:CZ47)</f>
        <v>0</v>
      </c>
      <c r="CW45" s="107"/>
      <c r="CX45" s="107"/>
      <c r="CY45" s="107"/>
      <c r="CZ45" s="108"/>
      <c r="DA45" s="106">
        <f>SUM(DA46:DE47)</f>
        <v>0</v>
      </c>
      <c r="DB45" s="107"/>
      <c r="DC45" s="107"/>
      <c r="DD45" s="107"/>
      <c r="DE45" s="128"/>
      <c r="DF45" s="3"/>
      <c r="DG45" s="3"/>
      <c r="DH45" s="64"/>
      <c r="DI45" s="84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6"/>
      <c r="DZ45" s="106"/>
      <c r="EA45" s="107"/>
      <c r="EB45" s="107"/>
      <c r="EC45" s="107"/>
      <c r="ED45" s="108"/>
      <c r="EE45" s="106"/>
      <c r="EF45" s="107"/>
      <c r="EG45" s="107"/>
      <c r="EH45" s="107"/>
      <c r="EI45" s="128"/>
      <c r="EJ45" s="3"/>
      <c r="EK45" s="64"/>
      <c r="EL45" s="84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6"/>
      <c r="FC45" s="106"/>
      <c r="FD45" s="107"/>
      <c r="FE45" s="107"/>
      <c r="FF45" s="107"/>
      <c r="FG45" s="108"/>
      <c r="FH45" s="106"/>
      <c r="FI45" s="107"/>
      <c r="FJ45" s="107"/>
      <c r="FK45" s="107"/>
      <c r="FL45" s="128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</row>
    <row r="46" spans="1:212" ht="15" customHeight="1">
      <c r="A46" s="64"/>
      <c r="B46" s="84" t="s">
        <v>290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106">
        <f>'[1]Zobow_krótk'!$P$23</f>
        <v>2179328.1</v>
      </c>
      <c r="T46" s="107"/>
      <c r="U46" s="107"/>
      <c r="V46" s="107"/>
      <c r="W46" s="108"/>
      <c r="X46" s="106">
        <f>'[1]Zobow_krótk'!$L$23</f>
        <v>1690473.32</v>
      </c>
      <c r="Y46" s="107"/>
      <c r="Z46" s="107"/>
      <c r="AA46" s="107"/>
      <c r="AB46" s="128"/>
      <c r="AC46" s="15"/>
      <c r="AD46" s="6"/>
      <c r="AE46" s="6"/>
      <c r="AF46" s="6"/>
      <c r="AG46" s="6"/>
      <c r="AH46" s="6"/>
      <c r="AI46" s="6"/>
      <c r="AJ46" s="6"/>
      <c r="AK46" s="12"/>
      <c r="AL46" s="12"/>
      <c r="AM46" s="12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64"/>
      <c r="BB46" s="84" t="s">
        <v>290</v>
      </c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6"/>
      <c r="BS46" s="106">
        <f>'[1]Zobow_krótk'!$P$23</f>
        <v>2179328.1</v>
      </c>
      <c r="BT46" s="107"/>
      <c r="BU46" s="107"/>
      <c r="BV46" s="107"/>
      <c r="BW46" s="108"/>
      <c r="BX46" s="106">
        <f>'[1]Zobow_krótk'!$L$23</f>
        <v>1690473.32</v>
      </c>
      <c r="BY46" s="107"/>
      <c r="BZ46" s="107"/>
      <c r="CA46" s="107"/>
      <c r="CB46" s="128"/>
      <c r="CC46" s="3"/>
      <c r="CD46" s="64"/>
      <c r="CE46" s="84" t="s">
        <v>290</v>
      </c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6"/>
      <c r="CV46" s="106"/>
      <c r="CW46" s="107"/>
      <c r="CX46" s="107"/>
      <c r="CY46" s="107"/>
      <c r="CZ46" s="108"/>
      <c r="DA46" s="106"/>
      <c r="DB46" s="107"/>
      <c r="DC46" s="107"/>
      <c r="DD46" s="107"/>
      <c r="DE46" s="128"/>
      <c r="DF46" s="3"/>
      <c r="DG46" s="3"/>
      <c r="DH46" s="64"/>
      <c r="DI46" s="84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6"/>
      <c r="DZ46" s="106"/>
      <c r="EA46" s="107"/>
      <c r="EB46" s="107"/>
      <c r="EC46" s="107"/>
      <c r="ED46" s="108"/>
      <c r="EE46" s="106"/>
      <c r="EF46" s="107"/>
      <c r="EG46" s="107"/>
      <c r="EH46" s="107"/>
      <c r="EI46" s="128"/>
      <c r="EJ46" s="3"/>
      <c r="EK46" s="64"/>
      <c r="EL46" s="84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6"/>
      <c r="FC46" s="106"/>
      <c r="FD46" s="107"/>
      <c r="FE46" s="107"/>
      <c r="FF46" s="107"/>
      <c r="FG46" s="108"/>
      <c r="FH46" s="106"/>
      <c r="FI46" s="107"/>
      <c r="FJ46" s="107"/>
      <c r="FK46" s="107"/>
      <c r="FL46" s="128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</row>
    <row r="47" spans="1:212" ht="15" customHeight="1">
      <c r="A47" s="64"/>
      <c r="B47" s="84" t="s">
        <v>294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106">
        <f>'[1]Zobow_krótk'!$P$24</f>
        <v>4000.38</v>
      </c>
      <c r="T47" s="107"/>
      <c r="U47" s="107"/>
      <c r="V47" s="107"/>
      <c r="W47" s="108"/>
      <c r="X47" s="106">
        <f>'[1]Zobow_krótk'!$L$24</f>
        <v>19586.16</v>
      </c>
      <c r="Y47" s="107"/>
      <c r="Z47" s="107"/>
      <c r="AA47" s="107"/>
      <c r="AB47" s="128"/>
      <c r="AC47" s="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64"/>
      <c r="BB47" s="84" t="s">
        <v>294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6"/>
      <c r="BS47" s="106">
        <f>'[1]Zobow_krótk'!$P$24</f>
        <v>4000.38</v>
      </c>
      <c r="BT47" s="107"/>
      <c r="BU47" s="107"/>
      <c r="BV47" s="107"/>
      <c r="BW47" s="108"/>
      <c r="BX47" s="106">
        <f>'[1]Zobow_krótk'!$L$24</f>
        <v>19586.16</v>
      </c>
      <c r="BY47" s="107"/>
      <c r="BZ47" s="107"/>
      <c r="CA47" s="107"/>
      <c r="CB47" s="128"/>
      <c r="CC47" s="3"/>
      <c r="CD47" s="64"/>
      <c r="CE47" s="84" t="s">
        <v>294</v>
      </c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6"/>
      <c r="CV47" s="106"/>
      <c r="CW47" s="107"/>
      <c r="CX47" s="107"/>
      <c r="CY47" s="107"/>
      <c r="CZ47" s="108"/>
      <c r="DA47" s="106"/>
      <c r="DB47" s="107"/>
      <c r="DC47" s="107"/>
      <c r="DD47" s="107"/>
      <c r="DE47" s="128"/>
      <c r="DF47" s="3"/>
      <c r="DG47" s="3"/>
      <c r="DH47" s="64"/>
      <c r="DI47" s="84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6"/>
      <c r="DZ47" s="106"/>
      <c r="EA47" s="107"/>
      <c r="EB47" s="107"/>
      <c r="EC47" s="107"/>
      <c r="ED47" s="108"/>
      <c r="EE47" s="106"/>
      <c r="EF47" s="107"/>
      <c r="EG47" s="107"/>
      <c r="EH47" s="107"/>
      <c r="EI47" s="128"/>
      <c r="EJ47" s="3"/>
      <c r="EK47" s="64"/>
      <c r="EL47" s="84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6"/>
      <c r="FC47" s="106"/>
      <c r="FD47" s="107"/>
      <c r="FE47" s="107"/>
      <c r="FF47" s="107"/>
      <c r="FG47" s="108"/>
      <c r="FH47" s="106"/>
      <c r="FI47" s="107"/>
      <c r="FJ47" s="107"/>
      <c r="FK47" s="107"/>
      <c r="FL47" s="128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</row>
    <row r="48" spans="1:212" ht="15" customHeight="1">
      <c r="A48" s="64"/>
      <c r="B48" s="84" t="s">
        <v>295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  <c r="S48" s="106">
        <f>'[1]Zobow_krótk'!$P$25</f>
        <v>0</v>
      </c>
      <c r="T48" s="107"/>
      <c r="U48" s="107"/>
      <c r="V48" s="107"/>
      <c r="W48" s="108"/>
      <c r="X48" s="106">
        <f>'[1]Zobow_krótk'!$L$25</f>
        <v>0</v>
      </c>
      <c r="Y48" s="107"/>
      <c r="Z48" s="107"/>
      <c r="AA48" s="107"/>
      <c r="AB48" s="128"/>
      <c r="AC48" s="3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64"/>
      <c r="BB48" s="84" t="s">
        <v>295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6"/>
      <c r="BS48" s="106">
        <f>'[1]Zobow_krótk'!$P$25</f>
        <v>0</v>
      </c>
      <c r="BT48" s="107"/>
      <c r="BU48" s="107"/>
      <c r="BV48" s="107"/>
      <c r="BW48" s="108"/>
      <c r="BX48" s="106">
        <f>'[1]Zobow_krótk'!$L$25</f>
        <v>0</v>
      </c>
      <c r="BY48" s="107"/>
      <c r="BZ48" s="107"/>
      <c r="CA48" s="107"/>
      <c r="CB48" s="128"/>
      <c r="CC48" s="3"/>
      <c r="CD48" s="64"/>
      <c r="CE48" s="84" t="s">
        <v>295</v>
      </c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6"/>
      <c r="CV48" s="106"/>
      <c r="CW48" s="107"/>
      <c r="CX48" s="107"/>
      <c r="CY48" s="107"/>
      <c r="CZ48" s="108"/>
      <c r="DA48" s="106"/>
      <c r="DB48" s="107"/>
      <c r="DC48" s="107"/>
      <c r="DD48" s="107"/>
      <c r="DE48" s="128"/>
      <c r="DF48" s="3"/>
      <c r="DG48" s="3"/>
      <c r="DH48" s="64"/>
      <c r="DI48" s="84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6"/>
      <c r="DZ48" s="106"/>
      <c r="EA48" s="107"/>
      <c r="EB48" s="107"/>
      <c r="EC48" s="107"/>
      <c r="ED48" s="108"/>
      <c r="EE48" s="106"/>
      <c r="EF48" s="107"/>
      <c r="EG48" s="107"/>
      <c r="EH48" s="107"/>
      <c r="EI48" s="128"/>
      <c r="EJ48" s="3"/>
      <c r="EK48" s="64"/>
      <c r="EL48" s="84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6"/>
      <c r="FC48" s="106"/>
      <c r="FD48" s="107"/>
      <c r="FE48" s="107"/>
      <c r="FF48" s="107"/>
      <c r="FG48" s="108"/>
      <c r="FH48" s="106"/>
      <c r="FI48" s="107"/>
      <c r="FJ48" s="107"/>
      <c r="FK48" s="107"/>
      <c r="FL48" s="128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</row>
    <row r="49" spans="1:212" ht="15" customHeight="1">
      <c r="A49" s="64"/>
      <c r="B49" s="84" t="s">
        <v>296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106">
        <f>'[1]Zobow_krótk'!$P$26</f>
        <v>0</v>
      </c>
      <c r="T49" s="107"/>
      <c r="U49" s="107"/>
      <c r="V49" s="107"/>
      <c r="W49" s="108"/>
      <c r="X49" s="106">
        <f>'[1]Zobow_krótk'!$L$26</f>
        <v>0</v>
      </c>
      <c r="Y49" s="107"/>
      <c r="Z49" s="107"/>
      <c r="AA49" s="107"/>
      <c r="AB49" s="128"/>
      <c r="AC49" s="1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64"/>
      <c r="BB49" s="84" t="s">
        <v>296</v>
      </c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6"/>
      <c r="BS49" s="106">
        <f>'[1]Zobow_krótk'!$P$26</f>
        <v>0</v>
      </c>
      <c r="BT49" s="107"/>
      <c r="BU49" s="107"/>
      <c r="BV49" s="107"/>
      <c r="BW49" s="108"/>
      <c r="BX49" s="106">
        <f>'[1]Zobow_krótk'!$L$26</f>
        <v>0</v>
      </c>
      <c r="BY49" s="107"/>
      <c r="BZ49" s="107"/>
      <c r="CA49" s="107"/>
      <c r="CB49" s="128"/>
      <c r="CC49" s="3"/>
      <c r="CD49" s="64"/>
      <c r="CE49" s="84" t="s">
        <v>296</v>
      </c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6"/>
      <c r="CV49" s="106"/>
      <c r="CW49" s="107"/>
      <c r="CX49" s="107"/>
      <c r="CY49" s="107"/>
      <c r="CZ49" s="108"/>
      <c r="DA49" s="106"/>
      <c r="DB49" s="107"/>
      <c r="DC49" s="107"/>
      <c r="DD49" s="107"/>
      <c r="DE49" s="128"/>
      <c r="DF49" s="3"/>
      <c r="DG49" s="3"/>
      <c r="DH49" s="64"/>
      <c r="DI49" s="84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6"/>
      <c r="DZ49" s="106"/>
      <c r="EA49" s="107"/>
      <c r="EB49" s="107"/>
      <c r="EC49" s="107"/>
      <c r="ED49" s="108"/>
      <c r="EE49" s="106"/>
      <c r="EF49" s="107"/>
      <c r="EG49" s="107"/>
      <c r="EH49" s="107"/>
      <c r="EI49" s="128"/>
      <c r="EJ49" s="3"/>
      <c r="EK49" s="64"/>
      <c r="EL49" s="84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6"/>
      <c r="FC49" s="106"/>
      <c r="FD49" s="107"/>
      <c r="FE49" s="107"/>
      <c r="FF49" s="107"/>
      <c r="FG49" s="108"/>
      <c r="FH49" s="106"/>
      <c r="FI49" s="107"/>
      <c r="FJ49" s="107"/>
      <c r="FK49" s="107"/>
      <c r="FL49" s="128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</row>
    <row r="50" spans="1:212" ht="15" customHeight="1">
      <c r="A50" s="64"/>
      <c r="B50" s="84" t="s">
        <v>297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6"/>
      <c r="S50" s="106">
        <f>'[1]Zobow_krótk'!$P$27</f>
        <v>2929068.45</v>
      </c>
      <c r="T50" s="107"/>
      <c r="U50" s="107"/>
      <c r="V50" s="107"/>
      <c r="W50" s="108"/>
      <c r="X50" s="106">
        <f>'[1]Zobow_krótk'!$L$27</f>
        <v>2609934.58</v>
      </c>
      <c r="Y50" s="107"/>
      <c r="Z50" s="107"/>
      <c r="AA50" s="107"/>
      <c r="AB50" s="128"/>
      <c r="AC50" s="3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64"/>
      <c r="BB50" s="90" t="s">
        <v>297</v>
      </c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2"/>
      <c r="BS50" s="123">
        <f>'[1]Zobow_krótk'!$P$27</f>
        <v>2929068.45</v>
      </c>
      <c r="BT50" s="124"/>
      <c r="BU50" s="124"/>
      <c r="BV50" s="124"/>
      <c r="BW50" s="125"/>
      <c r="BX50" s="123">
        <f>'[1]Zobow_krótk'!$L$27</f>
        <v>2609934.58</v>
      </c>
      <c r="BY50" s="124"/>
      <c r="BZ50" s="124"/>
      <c r="CA50" s="124"/>
      <c r="CB50" s="126"/>
      <c r="CC50" s="3"/>
      <c r="CD50" s="64"/>
      <c r="CE50" s="90" t="s">
        <v>297</v>
      </c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2"/>
      <c r="CV50" s="123"/>
      <c r="CW50" s="124"/>
      <c r="CX50" s="124"/>
      <c r="CY50" s="124"/>
      <c r="CZ50" s="125"/>
      <c r="DA50" s="123"/>
      <c r="DB50" s="124"/>
      <c r="DC50" s="124"/>
      <c r="DD50" s="124"/>
      <c r="DE50" s="126"/>
      <c r="DF50" s="3"/>
      <c r="DG50" s="3"/>
      <c r="DH50" s="64"/>
      <c r="DI50" s="90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2"/>
      <c r="DZ50" s="123"/>
      <c r="EA50" s="124"/>
      <c r="EB50" s="124"/>
      <c r="EC50" s="124"/>
      <c r="ED50" s="125"/>
      <c r="EE50" s="123"/>
      <c r="EF50" s="124"/>
      <c r="EG50" s="124"/>
      <c r="EH50" s="124"/>
      <c r="EI50" s="126"/>
      <c r="EJ50" s="3"/>
      <c r="EK50" s="64"/>
      <c r="EL50" s="90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2"/>
      <c r="FC50" s="123"/>
      <c r="FD50" s="124"/>
      <c r="FE50" s="124"/>
      <c r="FF50" s="124"/>
      <c r="FG50" s="125"/>
      <c r="FH50" s="123"/>
      <c r="FI50" s="124"/>
      <c r="FJ50" s="124"/>
      <c r="FK50" s="124"/>
      <c r="FL50" s="126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</row>
    <row r="51" spans="1:212" ht="15" customHeight="1">
      <c r="A51" s="64"/>
      <c r="B51" s="84" t="s">
        <v>298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106">
        <f>'[1]Zobow_krótk'!$P$29</f>
        <v>38704.53</v>
      </c>
      <c r="T51" s="107"/>
      <c r="U51" s="107"/>
      <c r="V51" s="107"/>
      <c r="W51" s="108"/>
      <c r="X51" s="106">
        <f>'[1]Zobow_krótk'!$L$29</f>
        <v>62520.8</v>
      </c>
      <c r="Y51" s="107"/>
      <c r="Z51" s="107"/>
      <c r="AA51" s="107"/>
      <c r="AB51" s="128"/>
      <c r="AC51" s="3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64"/>
      <c r="BB51" s="84" t="s">
        <v>298</v>
      </c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6"/>
      <c r="BS51" s="106">
        <f>'[1]Zobow_krótk'!$P$29</f>
        <v>38704.53</v>
      </c>
      <c r="BT51" s="107"/>
      <c r="BU51" s="107"/>
      <c r="BV51" s="107"/>
      <c r="BW51" s="108"/>
      <c r="BX51" s="106">
        <f>'[1]Zobow_krótk'!$L$29</f>
        <v>62520.8</v>
      </c>
      <c r="BY51" s="107"/>
      <c r="BZ51" s="107"/>
      <c r="CA51" s="107"/>
      <c r="CB51" s="128"/>
      <c r="CC51" s="3"/>
      <c r="CD51" s="64"/>
      <c r="CE51" s="84" t="s">
        <v>298</v>
      </c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6"/>
      <c r="CV51" s="106"/>
      <c r="CW51" s="107"/>
      <c r="CX51" s="107"/>
      <c r="CY51" s="107"/>
      <c r="CZ51" s="108"/>
      <c r="DA51" s="106"/>
      <c r="DB51" s="107"/>
      <c r="DC51" s="107"/>
      <c r="DD51" s="107"/>
      <c r="DE51" s="128"/>
      <c r="DF51" s="3"/>
      <c r="DG51" s="3"/>
      <c r="DH51" s="64"/>
      <c r="DI51" s="84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6"/>
      <c r="DZ51" s="106"/>
      <c r="EA51" s="107"/>
      <c r="EB51" s="107"/>
      <c r="EC51" s="107"/>
      <c r="ED51" s="108"/>
      <c r="EE51" s="106"/>
      <c r="EF51" s="107"/>
      <c r="EG51" s="107"/>
      <c r="EH51" s="107"/>
      <c r="EI51" s="128"/>
      <c r="EJ51" s="3"/>
      <c r="EK51" s="64"/>
      <c r="EL51" s="84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6"/>
      <c r="FC51" s="106"/>
      <c r="FD51" s="107"/>
      <c r="FE51" s="107"/>
      <c r="FF51" s="107"/>
      <c r="FG51" s="108"/>
      <c r="FH51" s="106"/>
      <c r="FI51" s="107"/>
      <c r="FJ51" s="107"/>
      <c r="FK51" s="107"/>
      <c r="FL51" s="128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</row>
    <row r="52" spans="1:212" ht="15" customHeight="1">
      <c r="A52" s="64"/>
      <c r="B52" s="84" t="s">
        <v>299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  <c r="S52" s="106">
        <f>'[1]Zobow_krótk'!$P$30</f>
        <v>1209305.24</v>
      </c>
      <c r="T52" s="107"/>
      <c r="U52" s="107"/>
      <c r="V52" s="107"/>
      <c r="W52" s="108"/>
      <c r="X52" s="106">
        <f>'[1]Zobow_krótk'!$L$30</f>
        <v>1096870.3900000001</v>
      </c>
      <c r="Y52" s="107"/>
      <c r="Z52" s="107"/>
      <c r="AA52" s="107"/>
      <c r="AB52" s="128"/>
      <c r="AC52" s="3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64"/>
      <c r="BB52" s="84" t="s">
        <v>299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6"/>
      <c r="BS52" s="106">
        <f>'[1]Zobow_krótk'!$P$30</f>
        <v>1209305.24</v>
      </c>
      <c r="BT52" s="107"/>
      <c r="BU52" s="107"/>
      <c r="BV52" s="107"/>
      <c r="BW52" s="108"/>
      <c r="BX52" s="106">
        <f>'[1]Zobow_krótk'!$L$30</f>
        <v>1096870.3900000001</v>
      </c>
      <c r="BY52" s="107"/>
      <c r="BZ52" s="107"/>
      <c r="CA52" s="107"/>
      <c r="CB52" s="128"/>
      <c r="CC52" s="3"/>
      <c r="CD52" s="64"/>
      <c r="CE52" s="84" t="s">
        <v>299</v>
      </c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6"/>
      <c r="CV52" s="106"/>
      <c r="CW52" s="107"/>
      <c r="CX52" s="107"/>
      <c r="CY52" s="107"/>
      <c r="CZ52" s="108"/>
      <c r="DA52" s="106"/>
      <c r="DB52" s="107"/>
      <c r="DC52" s="107"/>
      <c r="DD52" s="107"/>
      <c r="DE52" s="128"/>
      <c r="DF52" s="3"/>
      <c r="DG52" s="3"/>
      <c r="DH52" s="64"/>
      <c r="DI52" s="84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6"/>
      <c r="DZ52" s="106"/>
      <c r="EA52" s="107"/>
      <c r="EB52" s="107"/>
      <c r="EC52" s="107"/>
      <c r="ED52" s="108"/>
      <c r="EE52" s="106"/>
      <c r="EF52" s="107"/>
      <c r="EG52" s="107"/>
      <c r="EH52" s="107"/>
      <c r="EI52" s="128"/>
      <c r="EJ52" s="3"/>
      <c r="EK52" s="64"/>
      <c r="EL52" s="84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6"/>
      <c r="FC52" s="106"/>
      <c r="FD52" s="107"/>
      <c r="FE52" s="107"/>
      <c r="FF52" s="107"/>
      <c r="FG52" s="108"/>
      <c r="FH52" s="106"/>
      <c r="FI52" s="107"/>
      <c r="FJ52" s="107"/>
      <c r="FK52" s="107"/>
      <c r="FL52" s="128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</row>
    <row r="53" spans="1:212" ht="15" customHeight="1">
      <c r="A53" s="64" t="s">
        <v>277</v>
      </c>
      <c r="B53" s="112" t="s">
        <v>300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106">
        <f>'[1]Zobow_krótk'!P31</f>
        <v>5642402.26</v>
      </c>
      <c r="T53" s="107"/>
      <c r="U53" s="107"/>
      <c r="V53" s="107"/>
      <c r="W53" s="108"/>
      <c r="X53" s="106">
        <f>'[1]Zobow_krótk'!$L$31</f>
        <v>4782344.94</v>
      </c>
      <c r="Y53" s="107"/>
      <c r="Z53" s="107"/>
      <c r="AA53" s="107"/>
      <c r="AB53" s="128"/>
      <c r="AC53" s="3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64" t="s">
        <v>277</v>
      </c>
      <c r="BB53" s="112" t="s">
        <v>300</v>
      </c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4"/>
      <c r="BS53" s="106">
        <f>'[1]Zobow_krótk'!$P$31</f>
        <v>5642402.26</v>
      </c>
      <c r="BT53" s="107"/>
      <c r="BU53" s="107"/>
      <c r="BV53" s="107"/>
      <c r="BW53" s="108"/>
      <c r="BX53" s="106">
        <f>'[1]Zobow_krótk'!$L$31</f>
        <v>4782344.94</v>
      </c>
      <c r="BY53" s="107"/>
      <c r="BZ53" s="107"/>
      <c r="CA53" s="107"/>
      <c r="CB53" s="128"/>
      <c r="CC53" s="3"/>
      <c r="CD53" s="64" t="s">
        <v>277</v>
      </c>
      <c r="CE53" s="112" t="s">
        <v>300</v>
      </c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4"/>
      <c r="CV53" s="106"/>
      <c r="CW53" s="107"/>
      <c r="CX53" s="107"/>
      <c r="CY53" s="107"/>
      <c r="CZ53" s="108"/>
      <c r="DA53" s="106"/>
      <c r="DB53" s="107"/>
      <c r="DC53" s="107"/>
      <c r="DD53" s="107"/>
      <c r="DE53" s="128"/>
      <c r="DF53" s="3"/>
      <c r="DG53" s="3"/>
      <c r="DH53" s="64"/>
      <c r="DI53" s="112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4"/>
      <c r="DZ53" s="106"/>
      <c r="EA53" s="107"/>
      <c r="EB53" s="107"/>
      <c r="EC53" s="107"/>
      <c r="ED53" s="108"/>
      <c r="EE53" s="106"/>
      <c r="EF53" s="107"/>
      <c r="EG53" s="107"/>
      <c r="EH53" s="107"/>
      <c r="EI53" s="128"/>
      <c r="EJ53" s="3"/>
      <c r="EK53" s="64"/>
      <c r="EL53" s="112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4"/>
      <c r="FC53" s="106"/>
      <c r="FD53" s="107"/>
      <c r="FE53" s="107"/>
      <c r="FF53" s="107"/>
      <c r="FG53" s="108"/>
      <c r="FH53" s="106"/>
      <c r="FI53" s="107"/>
      <c r="FJ53" s="107"/>
      <c r="FK53" s="107"/>
      <c r="FL53" s="128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</row>
    <row r="54" spans="1:212" ht="15" customHeight="1">
      <c r="A54" s="62" t="s">
        <v>194</v>
      </c>
      <c r="B54" s="87" t="s">
        <v>301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129">
        <f>S55+S56</f>
        <v>11922548.52</v>
      </c>
      <c r="T54" s="130"/>
      <c r="U54" s="130"/>
      <c r="V54" s="130"/>
      <c r="W54" s="131"/>
      <c r="X54" s="129">
        <f>X55+X56</f>
        <v>10611664.5</v>
      </c>
      <c r="Y54" s="130"/>
      <c r="Z54" s="130"/>
      <c r="AA54" s="130"/>
      <c r="AB54" s="132"/>
      <c r="AC54" s="3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62" t="s">
        <v>194</v>
      </c>
      <c r="BB54" s="87" t="s">
        <v>301</v>
      </c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9"/>
      <c r="BS54" s="129">
        <f>BS55+BS56</f>
        <v>11922548.52</v>
      </c>
      <c r="BT54" s="130"/>
      <c r="BU54" s="130"/>
      <c r="BV54" s="130"/>
      <c r="BW54" s="131"/>
      <c r="BX54" s="129">
        <f>BX55+BX56</f>
        <v>10611664.5</v>
      </c>
      <c r="BY54" s="130"/>
      <c r="BZ54" s="130"/>
      <c r="CA54" s="130"/>
      <c r="CB54" s="132"/>
      <c r="CC54" s="3"/>
      <c r="CD54" s="62" t="s">
        <v>194</v>
      </c>
      <c r="CE54" s="87" t="s">
        <v>301</v>
      </c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9"/>
      <c r="CV54" s="129"/>
      <c r="CW54" s="130"/>
      <c r="CX54" s="130"/>
      <c r="CY54" s="130"/>
      <c r="CZ54" s="131"/>
      <c r="DA54" s="129"/>
      <c r="DB54" s="130"/>
      <c r="DC54" s="130"/>
      <c r="DD54" s="130"/>
      <c r="DE54" s="132"/>
      <c r="DF54" s="3"/>
      <c r="DG54" s="3"/>
      <c r="DH54" s="62"/>
      <c r="DI54" s="87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9"/>
      <c r="DZ54" s="129"/>
      <c r="EA54" s="130"/>
      <c r="EB54" s="130"/>
      <c r="EC54" s="130"/>
      <c r="ED54" s="131"/>
      <c r="EE54" s="129"/>
      <c r="EF54" s="130"/>
      <c r="EG54" s="130"/>
      <c r="EH54" s="130"/>
      <c r="EI54" s="132"/>
      <c r="EJ54" s="3"/>
      <c r="EK54" s="62"/>
      <c r="EL54" s="87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9"/>
      <c r="FC54" s="129"/>
      <c r="FD54" s="130"/>
      <c r="FE54" s="130"/>
      <c r="FF54" s="130"/>
      <c r="FG54" s="131"/>
      <c r="FH54" s="129"/>
      <c r="FI54" s="130"/>
      <c r="FJ54" s="130"/>
      <c r="FK54" s="130"/>
      <c r="FL54" s="132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</row>
    <row r="55" spans="1:212" ht="15" customHeight="1">
      <c r="A55" s="64" t="s">
        <v>271</v>
      </c>
      <c r="B55" s="112" t="s">
        <v>302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106">
        <f>'[1]RMP'!$AC$10</f>
        <v>0</v>
      </c>
      <c r="T55" s="107"/>
      <c r="U55" s="107"/>
      <c r="V55" s="107"/>
      <c r="W55" s="108"/>
      <c r="X55" s="106">
        <f>'[1]RMP'!$AQ$10</f>
        <v>0</v>
      </c>
      <c r="Y55" s="107"/>
      <c r="Z55" s="107"/>
      <c r="AA55" s="107"/>
      <c r="AB55" s="128"/>
      <c r="AC55" s="3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64" t="s">
        <v>271</v>
      </c>
      <c r="BB55" s="112" t="s">
        <v>302</v>
      </c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4"/>
      <c r="BS55" s="106">
        <f>'[1]RMP'!$AC$10</f>
        <v>0</v>
      </c>
      <c r="BT55" s="107"/>
      <c r="BU55" s="107"/>
      <c r="BV55" s="107"/>
      <c r="BW55" s="108"/>
      <c r="BX55" s="106">
        <f>'[1]RMP'!$AQ$10</f>
        <v>0</v>
      </c>
      <c r="BY55" s="107"/>
      <c r="BZ55" s="107"/>
      <c r="CA55" s="107"/>
      <c r="CB55" s="128"/>
      <c r="CC55" s="3"/>
      <c r="CD55" s="64" t="s">
        <v>271</v>
      </c>
      <c r="CE55" s="112" t="s">
        <v>302</v>
      </c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4"/>
      <c r="CV55" s="106"/>
      <c r="CW55" s="107"/>
      <c r="CX55" s="107"/>
      <c r="CY55" s="107"/>
      <c r="CZ55" s="108"/>
      <c r="DA55" s="106"/>
      <c r="DB55" s="107"/>
      <c r="DC55" s="107"/>
      <c r="DD55" s="107"/>
      <c r="DE55" s="128"/>
      <c r="DF55" s="3"/>
      <c r="DG55" s="3"/>
      <c r="DH55" s="64"/>
      <c r="DI55" s="112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4"/>
      <c r="DZ55" s="106"/>
      <c r="EA55" s="107"/>
      <c r="EB55" s="107"/>
      <c r="EC55" s="107"/>
      <c r="ED55" s="108"/>
      <c r="EE55" s="106"/>
      <c r="EF55" s="107"/>
      <c r="EG55" s="107"/>
      <c r="EH55" s="107"/>
      <c r="EI55" s="128"/>
      <c r="EJ55" s="3"/>
      <c r="EK55" s="64"/>
      <c r="EL55" s="112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4"/>
      <c r="FC55" s="106"/>
      <c r="FD55" s="107"/>
      <c r="FE55" s="107"/>
      <c r="FF55" s="107"/>
      <c r="FG55" s="108"/>
      <c r="FH55" s="106"/>
      <c r="FI55" s="107"/>
      <c r="FJ55" s="107"/>
      <c r="FK55" s="107"/>
      <c r="FL55" s="128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</row>
    <row r="56" spans="1:212" ht="15" customHeight="1">
      <c r="A56" s="64" t="s">
        <v>273</v>
      </c>
      <c r="B56" s="112" t="s">
        <v>303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106">
        <f>SUM(S57:W58)</f>
        <v>11922548.52</v>
      </c>
      <c r="T56" s="107"/>
      <c r="U56" s="107"/>
      <c r="V56" s="107"/>
      <c r="W56" s="108"/>
      <c r="X56" s="106">
        <f>SUM(X57:AB58)</f>
        <v>10611664.5</v>
      </c>
      <c r="Y56" s="107"/>
      <c r="Z56" s="107"/>
      <c r="AA56" s="107"/>
      <c r="AB56" s="128"/>
      <c r="AC56" s="3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64" t="s">
        <v>273</v>
      </c>
      <c r="BB56" s="112" t="s">
        <v>303</v>
      </c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4"/>
      <c r="BS56" s="106">
        <f>SUM(BS57:BW58)</f>
        <v>11922548.52</v>
      </c>
      <c r="BT56" s="107"/>
      <c r="BU56" s="107"/>
      <c r="BV56" s="107"/>
      <c r="BW56" s="108"/>
      <c r="BX56" s="106">
        <f>SUM(BX57:CB58)</f>
        <v>10611664.5</v>
      </c>
      <c r="BY56" s="107"/>
      <c r="BZ56" s="107"/>
      <c r="CA56" s="107"/>
      <c r="CB56" s="128"/>
      <c r="CC56" s="3"/>
      <c r="CD56" s="64" t="s">
        <v>273</v>
      </c>
      <c r="CE56" s="112" t="s">
        <v>303</v>
      </c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4"/>
      <c r="CV56" s="106">
        <f>SUM(CV57:CZ58)</f>
        <v>0</v>
      </c>
      <c r="CW56" s="107"/>
      <c r="CX56" s="107"/>
      <c r="CY56" s="107"/>
      <c r="CZ56" s="108"/>
      <c r="DA56" s="106">
        <f>SUM(DA57:DE58)</f>
        <v>0</v>
      </c>
      <c r="DB56" s="107"/>
      <c r="DC56" s="107"/>
      <c r="DD56" s="107"/>
      <c r="DE56" s="128"/>
      <c r="DF56" s="3"/>
      <c r="DG56" s="3"/>
      <c r="DH56" s="64"/>
      <c r="DI56" s="112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4"/>
      <c r="DZ56" s="106"/>
      <c r="EA56" s="107"/>
      <c r="EB56" s="107"/>
      <c r="EC56" s="107"/>
      <c r="ED56" s="108"/>
      <c r="EE56" s="106"/>
      <c r="EF56" s="107"/>
      <c r="EG56" s="107"/>
      <c r="EH56" s="107"/>
      <c r="EI56" s="128"/>
      <c r="EJ56" s="3"/>
      <c r="EK56" s="64"/>
      <c r="EL56" s="112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4"/>
      <c r="FC56" s="106"/>
      <c r="FD56" s="107"/>
      <c r="FE56" s="107"/>
      <c r="FF56" s="107"/>
      <c r="FG56" s="108"/>
      <c r="FH56" s="106"/>
      <c r="FI56" s="107"/>
      <c r="FJ56" s="107"/>
      <c r="FK56" s="107"/>
      <c r="FL56" s="128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</row>
    <row r="57" spans="1:212" ht="15" customHeight="1">
      <c r="A57" s="64"/>
      <c r="B57" s="84" t="s">
        <v>279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  <c r="S57" s="106">
        <f>'[1]RMP'!$AC$12</f>
        <v>0</v>
      </c>
      <c r="T57" s="107"/>
      <c r="U57" s="107"/>
      <c r="V57" s="107"/>
      <c r="W57" s="108"/>
      <c r="X57" s="106">
        <f>'[1]RMP'!$AM$12</f>
        <v>0</v>
      </c>
      <c r="Y57" s="107"/>
      <c r="Z57" s="107"/>
      <c r="AA57" s="107"/>
      <c r="AB57" s="128"/>
      <c r="AC57" s="3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64"/>
      <c r="BB57" s="84" t="s">
        <v>279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6"/>
      <c r="BS57" s="106">
        <f>'[1]RMP'!$AC$12</f>
        <v>0</v>
      </c>
      <c r="BT57" s="107"/>
      <c r="BU57" s="107"/>
      <c r="BV57" s="107"/>
      <c r="BW57" s="108"/>
      <c r="BX57" s="106">
        <f>'[1]RMP'!$AM$12</f>
        <v>0</v>
      </c>
      <c r="BY57" s="107"/>
      <c r="BZ57" s="107"/>
      <c r="CA57" s="107"/>
      <c r="CB57" s="128"/>
      <c r="CC57" s="3"/>
      <c r="CD57" s="64"/>
      <c r="CE57" s="84" t="s">
        <v>279</v>
      </c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6"/>
      <c r="CV57" s="106"/>
      <c r="CW57" s="107"/>
      <c r="CX57" s="107"/>
      <c r="CY57" s="107"/>
      <c r="CZ57" s="108"/>
      <c r="DA57" s="106"/>
      <c r="DB57" s="107"/>
      <c r="DC57" s="107"/>
      <c r="DD57" s="107"/>
      <c r="DE57" s="128"/>
      <c r="DF57" s="3"/>
      <c r="DG57" s="3"/>
      <c r="DH57" s="64"/>
      <c r="DI57" s="84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6"/>
      <c r="DZ57" s="106"/>
      <c r="EA57" s="107"/>
      <c r="EB57" s="107"/>
      <c r="EC57" s="107"/>
      <c r="ED57" s="108"/>
      <c r="EE57" s="106"/>
      <c r="EF57" s="107"/>
      <c r="EG57" s="107"/>
      <c r="EH57" s="107"/>
      <c r="EI57" s="128"/>
      <c r="EJ57" s="3"/>
      <c r="EK57" s="64"/>
      <c r="EL57" s="84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6"/>
      <c r="FC57" s="106"/>
      <c r="FD57" s="107"/>
      <c r="FE57" s="107"/>
      <c r="FF57" s="107"/>
      <c r="FG57" s="108"/>
      <c r="FH57" s="106"/>
      <c r="FI57" s="107"/>
      <c r="FJ57" s="107"/>
      <c r="FK57" s="107"/>
      <c r="FL57" s="128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</row>
    <row r="58" spans="1:212" ht="15" customHeight="1">
      <c r="A58" s="64"/>
      <c r="B58" s="84" t="s">
        <v>280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106">
        <f>'[1]RMP'!$AC$18</f>
        <v>11922548.52</v>
      </c>
      <c r="T58" s="107"/>
      <c r="U58" s="107"/>
      <c r="V58" s="107"/>
      <c r="W58" s="108"/>
      <c r="X58" s="106">
        <f>'[1]RMP'!$AM$18</f>
        <v>10611664.5</v>
      </c>
      <c r="Y58" s="107"/>
      <c r="Z58" s="107"/>
      <c r="AA58" s="107"/>
      <c r="AB58" s="128"/>
      <c r="AC58" s="3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64"/>
      <c r="BB58" s="84" t="s">
        <v>280</v>
      </c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6"/>
      <c r="BS58" s="106">
        <f>'[1]RMP'!$AC$18</f>
        <v>11922548.52</v>
      </c>
      <c r="BT58" s="107"/>
      <c r="BU58" s="107"/>
      <c r="BV58" s="107"/>
      <c r="BW58" s="108"/>
      <c r="BX58" s="106">
        <f>'[1]RMP'!$AM$18</f>
        <v>10611664.5</v>
      </c>
      <c r="BY58" s="107"/>
      <c r="BZ58" s="107"/>
      <c r="CA58" s="107"/>
      <c r="CB58" s="128"/>
      <c r="CC58" s="3"/>
      <c r="CD58" s="64"/>
      <c r="CE58" s="84" t="s">
        <v>280</v>
      </c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6"/>
      <c r="CV58" s="106"/>
      <c r="CW58" s="107"/>
      <c r="CX58" s="107"/>
      <c r="CY58" s="107"/>
      <c r="CZ58" s="108"/>
      <c r="DA58" s="106"/>
      <c r="DB58" s="107"/>
      <c r="DC58" s="107"/>
      <c r="DD58" s="107"/>
      <c r="DE58" s="128"/>
      <c r="DF58" s="3"/>
      <c r="DG58" s="3"/>
      <c r="DH58" s="64"/>
      <c r="DI58" s="84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6"/>
      <c r="DZ58" s="106"/>
      <c r="EA58" s="107"/>
      <c r="EB58" s="107"/>
      <c r="EC58" s="107"/>
      <c r="ED58" s="108"/>
      <c r="EE58" s="106"/>
      <c r="EF58" s="107"/>
      <c r="EG58" s="107"/>
      <c r="EH58" s="107"/>
      <c r="EI58" s="128"/>
      <c r="EJ58" s="3"/>
      <c r="EK58" s="64"/>
      <c r="EL58" s="84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6"/>
      <c r="FC58" s="106"/>
      <c r="FD58" s="107"/>
      <c r="FE58" s="107"/>
      <c r="FF58" s="107"/>
      <c r="FG58" s="108"/>
      <c r="FH58" s="106"/>
      <c r="FI58" s="107"/>
      <c r="FJ58" s="107"/>
      <c r="FK58" s="107"/>
      <c r="FL58" s="128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</row>
    <row r="59" spans="1:212" ht="15" customHeight="1" thickBot="1">
      <c r="A59" s="68" t="s">
        <v>304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117">
        <f>S9+S19</f>
        <v>159735538.39000002</v>
      </c>
      <c r="T59" s="118"/>
      <c r="U59" s="118"/>
      <c r="V59" s="118"/>
      <c r="W59" s="127"/>
      <c r="X59" s="117">
        <f>X9+X19</f>
        <v>155207240.75</v>
      </c>
      <c r="Y59" s="118"/>
      <c r="Z59" s="118"/>
      <c r="AA59" s="118"/>
      <c r="AB59" s="119"/>
      <c r="AC59" s="3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68" t="s">
        <v>304</v>
      </c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117">
        <f>BS9+BS19</f>
        <v>159735538.39000002</v>
      </c>
      <c r="BT59" s="118"/>
      <c r="BU59" s="118"/>
      <c r="BV59" s="118"/>
      <c r="BW59" s="127"/>
      <c r="BX59" s="117">
        <f>BX9+BX19</f>
        <v>155207240.75</v>
      </c>
      <c r="BY59" s="118"/>
      <c r="BZ59" s="118"/>
      <c r="CA59" s="118"/>
      <c r="CB59" s="119"/>
      <c r="CC59" s="3"/>
      <c r="CD59" s="68" t="s">
        <v>304</v>
      </c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117">
        <f>CV9+CV19</f>
        <v>0</v>
      </c>
      <c r="CW59" s="118"/>
      <c r="CX59" s="118"/>
      <c r="CY59" s="118"/>
      <c r="CZ59" s="127"/>
      <c r="DA59" s="117">
        <f>DA9+DA19</f>
        <v>0</v>
      </c>
      <c r="DB59" s="118"/>
      <c r="DC59" s="118"/>
      <c r="DD59" s="118"/>
      <c r="DE59" s="119"/>
      <c r="DF59" s="3"/>
      <c r="DG59" s="3"/>
      <c r="DH59" s="68" t="s">
        <v>304</v>
      </c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117">
        <f>DZ9+DZ19</f>
        <v>0</v>
      </c>
      <c r="EA59" s="118"/>
      <c r="EB59" s="118"/>
      <c r="EC59" s="118"/>
      <c r="ED59" s="127"/>
      <c r="EE59" s="117">
        <f>EE9+EE19</f>
        <v>0</v>
      </c>
      <c r="EF59" s="118"/>
      <c r="EG59" s="118"/>
      <c r="EH59" s="118"/>
      <c r="EI59" s="119"/>
      <c r="EJ59" s="3"/>
      <c r="EK59" s="68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117"/>
      <c r="FD59" s="118"/>
      <c r="FE59" s="118"/>
      <c r="FF59" s="118"/>
      <c r="FG59" s="127"/>
      <c r="FH59" s="117"/>
      <c r="FI59" s="118"/>
      <c r="FJ59" s="118"/>
      <c r="FK59" s="118"/>
      <c r="FL59" s="119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</row>
    <row r="60" spans="1:212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</row>
    <row r="61" spans="1:212" ht="15" customHeight="1">
      <c r="A61" s="3"/>
      <c r="B61" s="204" t="s">
        <v>96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3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</row>
    <row r="62" spans="1:212" ht="15" customHeight="1">
      <c r="A62" s="3"/>
      <c r="B62" s="208" t="s">
        <v>305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10"/>
      <c r="S62" s="198">
        <f>'[1]Bilans_AKTYWA'!S105</f>
        <v>159735538.39</v>
      </c>
      <c r="T62" s="199"/>
      <c r="U62" s="199"/>
      <c r="V62" s="199"/>
      <c r="W62" s="200"/>
      <c r="X62" s="198">
        <f>'[1]Bilans_AKTYWA'!X105</f>
        <v>155207240.75</v>
      </c>
      <c r="Y62" s="199"/>
      <c r="Z62" s="199"/>
      <c r="AA62" s="199"/>
      <c r="AB62" s="200"/>
      <c r="AC62" s="3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3"/>
      <c r="CD62" s="3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3"/>
      <c r="DG62" s="3"/>
      <c r="DH62" s="3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3"/>
      <c r="EK62" s="3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15" customHeight="1">
      <c r="A63" s="3"/>
      <c r="B63" s="208" t="s">
        <v>306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10"/>
      <c r="S63" s="201">
        <f>S59</f>
        <v>159735538.39000002</v>
      </c>
      <c r="T63" s="202"/>
      <c r="U63" s="202"/>
      <c r="V63" s="202"/>
      <c r="W63" s="203"/>
      <c r="X63" s="201">
        <f>X59</f>
        <v>155207240.75</v>
      </c>
      <c r="Y63" s="202"/>
      <c r="Z63" s="202"/>
      <c r="AA63" s="202"/>
      <c r="AB63" s="203"/>
      <c r="AC63" s="3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3"/>
      <c r="CD63" s="3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3"/>
      <c r="DG63" s="3"/>
      <c r="DH63" s="3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3"/>
      <c r="EK63" s="3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  <c r="EX63" s="175"/>
      <c r="EY63" s="175"/>
      <c r="EZ63" s="175"/>
      <c r="FA63" s="175"/>
      <c r="FB63" s="175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</row>
    <row r="64" spans="1:212" ht="15" customHeight="1">
      <c r="A64" s="3"/>
      <c r="B64" s="205" t="s">
        <v>307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195">
        <f>S62-S63</f>
        <v>0</v>
      </c>
      <c r="T64" s="196"/>
      <c r="U64" s="196"/>
      <c r="V64" s="196"/>
      <c r="W64" s="197"/>
      <c r="X64" s="195">
        <f>X62-X63</f>
        <v>0</v>
      </c>
      <c r="Y64" s="196"/>
      <c r="Z64" s="196"/>
      <c r="AA64" s="196"/>
      <c r="AB64" s="197"/>
      <c r="AC64" s="3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3"/>
      <c r="CD64" s="3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3"/>
      <c r="DG64" s="3"/>
      <c r="DH64" s="3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3"/>
      <c r="EK64" s="3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</row>
    <row r="65" spans="1:212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</row>
    <row r="66" spans="1:212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</row>
    <row r="67" spans="1:212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</row>
    <row r="68" spans="1:212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</row>
    <row r="69" spans="1:212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</row>
    <row r="70" spans="1:212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</row>
    <row r="71" spans="1:212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</row>
    <row r="72" spans="1:212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</row>
    <row r="73" spans="1:212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</row>
    <row r="74" spans="1:212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</row>
    <row r="75" spans="1:212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</row>
    <row r="76" spans="1:212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</row>
    <row r="77" spans="1:212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</row>
    <row r="78" spans="1:212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</row>
    <row r="79" spans="1:212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</row>
    <row r="80" spans="1:212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</row>
    <row r="81" spans="1:212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</row>
    <row r="82" spans="1:212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</row>
    <row r="83" spans="1:212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</row>
    <row r="84" spans="1:212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</row>
    <row r="85" spans="1:212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</row>
    <row r="86" spans="1:212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</row>
    <row r="87" spans="1:212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</row>
    <row r="88" spans="1:212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</row>
    <row r="89" spans="1:212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</row>
    <row r="90" spans="1:21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</row>
    <row r="91" spans="1:21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</row>
    <row r="92" spans="1:21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</row>
    <row r="93" spans="1:21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</row>
    <row r="94" spans="1:21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</row>
    <row r="95" spans="1:21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</row>
    <row r="96" spans="1:21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</row>
    <row r="97" spans="1:212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</row>
    <row r="98" spans="1:212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</row>
    <row r="99" spans="1:212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</row>
    <row r="100" spans="1:212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</row>
    <row r="101" spans="1:212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</row>
    <row r="102" spans="1:212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</row>
    <row r="103" spans="1:212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</row>
    <row r="104" spans="1:212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</row>
    <row r="105" spans="1:212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</row>
    <row r="106" spans="1:212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</row>
    <row r="107" spans="1:212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</row>
    <row r="108" spans="1:212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</row>
    <row r="109" spans="1:212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</row>
    <row r="110" spans="1:212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</row>
    <row r="111" spans="1:212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</row>
    <row r="112" spans="1:212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</row>
    <row r="113" spans="1:212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</row>
    <row r="114" spans="1:212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</row>
    <row r="115" spans="1:212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</row>
    <row r="116" spans="1:212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</row>
    <row r="117" spans="1:212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</row>
    <row r="118" spans="1:212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</row>
    <row r="119" spans="1:212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</row>
    <row r="120" spans="1:212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</row>
    <row r="121" spans="1:212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</row>
    <row r="122" spans="1:212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</row>
    <row r="123" spans="1:212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</row>
    <row r="124" spans="1:212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</row>
    <row r="125" spans="1:212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</row>
    <row r="126" spans="1:212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</row>
  </sheetData>
  <sheetProtection/>
  <mergeCells count="841">
    <mergeCell ref="S20:W20"/>
    <mergeCell ref="X15:AB15"/>
    <mergeCell ref="X16:AB16"/>
    <mergeCell ref="S18:W18"/>
    <mergeCell ref="X18:AB18"/>
    <mergeCell ref="X20:AB20"/>
    <mergeCell ref="X17:AB17"/>
    <mergeCell ref="AD9:AU11"/>
    <mergeCell ref="AD13:AJ16"/>
    <mergeCell ref="B13:R13"/>
    <mergeCell ref="B7:R8"/>
    <mergeCell ref="X12:AB12"/>
    <mergeCell ref="B14:R14"/>
    <mergeCell ref="B15:R15"/>
    <mergeCell ref="B16:R16"/>
    <mergeCell ref="B12:R12"/>
    <mergeCell ref="X11:AB11"/>
    <mergeCell ref="A5:AB6"/>
    <mergeCell ref="A7:A8"/>
    <mergeCell ref="B9:R9"/>
    <mergeCell ref="B10:R10"/>
    <mergeCell ref="X7:AB8"/>
    <mergeCell ref="X9:AB9"/>
    <mergeCell ref="X10:AB10"/>
    <mergeCell ref="B23:R23"/>
    <mergeCell ref="S17:W17"/>
    <mergeCell ref="S19:W19"/>
    <mergeCell ref="S7:W8"/>
    <mergeCell ref="B17:R17"/>
    <mergeCell ref="B11:R11"/>
    <mergeCell ref="S11:W11"/>
    <mergeCell ref="B21:R21"/>
    <mergeCell ref="B18:R18"/>
    <mergeCell ref="S21:W21"/>
    <mergeCell ref="B48:R48"/>
    <mergeCell ref="B24:R24"/>
    <mergeCell ref="B19:R19"/>
    <mergeCell ref="B20:R20"/>
    <mergeCell ref="B34:R34"/>
    <mergeCell ref="B35:R35"/>
    <mergeCell ref="B25:R25"/>
    <mergeCell ref="B22:R22"/>
    <mergeCell ref="B26:R26"/>
    <mergeCell ref="B32:R32"/>
    <mergeCell ref="B27:R27"/>
    <mergeCell ref="B29:R29"/>
    <mergeCell ref="B30:R30"/>
    <mergeCell ref="B31:R31"/>
    <mergeCell ref="B28:R28"/>
    <mergeCell ref="B46:R46"/>
    <mergeCell ref="B42:R42"/>
    <mergeCell ref="B43:R43"/>
    <mergeCell ref="B44:R44"/>
    <mergeCell ref="B47:R47"/>
    <mergeCell ref="B45:R45"/>
    <mergeCell ref="B33:R33"/>
    <mergeCell ref="B49:R49"/>
    <mergeCell ref="B36:R36"/>
    <mergeCell ref="B37:R37"/>
    <mergeCell ref="B38:R38"/>
    <mergeCell ref="B39:R39"/>
    <mergeCell ref="B40:R40"/>
    <mergeCell ref="B41:R41"/>
    <mergeCell ref="B58:R58"/>
    <mergeCell ref="B61:R61"/>
    <mergeCell ref="B56:R56"/>
    <mergeCell ref="B57:R57"/>
    <mergeCell ref="B64:R64"/>
    <mergeCell ref="S62:W62"/>
    <mergeCell ref="S63:W63"/>
    <mergeCell ref="S64:W64"/>
    <mergeCell ref="B62:R62"/>
    <mergeCell ref="B63:R63"/>
    <mergeCell ref="S15:W15"/>
    <mergeCell ref="S16:W16"/>
    <mergeCell ref="X62:AB62"/>
    <mergeCell ref="X63:AB63"/>
    <mergeCell ref="B50:R50"/>
    <mergeCell ref="B53:R53"/>
    <mergeCell ref="B54:R54"/>
    <mergeCell ref="B55:R55"/>
    <mergeCell ref="B51:R51"/>
    <mergeCell ref="B52:R52"/>
    <mergeCell ref="S48:W48"/>
    <mergeCell ref="S44:W44"/>
    <mergeCell ref="S42:W42"/>
    <mergeCell ref="S43:W43"/>
    <mergeCell ref="X64:AB64"/>
    <mergeCell ref="S9:W9"/>
    <mergeCell ref="S10:W10"/>
    <mergeCell ref="S12:W12"/>
    <mergeCell ref="S13:W13"/>
    <mergeCell ref="S14:W14"/>
    <mergeCell ref="S39:W39"/>
    <mergeCell ref="S23:W23"/>
    <mergeCell ref="S24:W24"/>
    <mergeCell ref="S22:W22"/>
    <mergeCell ref="S37:W37"/>
    <mergeCell ref="S38:W38"/>
    <mergeCell ref="S27:W27"/>
    <mergeCell ref="S25:W25"/>
    <mergeCell ref="S26:W26"/>
    <mergeCell ref="X59:AB59"/>
    <mergeCell ref="S28:W28"/>
    <mergeCell ref="S29:W29"/>
    <mergeCell ref="S30:W30"/>
    <mergeCell ref="S31:W31"/>
    <mergeCell ref="S32:W32"/>
    <mergeCell ref="S34:W34"/>
    <mergeCell ref="S55:W55"/>
    <mergeCell ref="S40:W40"/>
    <mergeCell ref="S41:W41"/>
    <mergeCell ref="S59:W59"/>
    <mergeCell ref="S51:W51"/>
    <mergeCell ref="S52:W52"/>
    <mergeCell ref="S53:W53"/>
    <mergeCell ref="S54:W54"/>
    <mergeCell ref="S57:W57"/>
    <mergeCell ref="S56:W56"/>
    <mergeCell ref="S58:W58"/>
    <mergeCell ref="X27:AB27"/>
    <mergeCell ref="BS13:BW13"/>
    <mergeCell ref="BB15:BR15"/>
    <mergeCell ref="X52:AB52"/>
    <mergeCell ref="AD18:AJ20"/>
    <mergeCell ref="X50:AB50"/>
    <mergeCell ref="X41:AB41"/>
    <mergeCell ref="X44:AB44"/>
    <mergeCell ref="X53:AB53"/>
    <mergeCell ref="X54:AB54"/>
    <mergeCell ref="X55:AB55"/>
    <mergeCell ref="X56:AB56"/>
    <mergeCell ref="X57:AB57"/>
    <mergeCell ref="X51:AB51"/>
    <mergeCell ref="X58:AB58"/>
    <mergeCell ref="BS9:BW9"/>
    <mergeCell ref="BX9:CB9"/>
    <mergeCell ref="BB7:BR8"/>
    <mergeCell ref="BS7:BW8"/>
    <mergeCell ref="BB9:BR9"/>
    <mergeCell ref="BX7:CB8"/>
    <mergeCell ref="BX10:CB10"/>
    <mergeCell ref="X39:AB39"/>
    <mergeCell ref="X40:AB40"/>
    <mergeCell ref="X13:AB13"/>
    <mergeCell ref="BB12:BR12"/>
    <mergeCell ref="BS12:BW12"/>
    <mergeCell ref="BX14:CB14"/>
    <mergeCell ref="BB14:BR14"/>
    <mergeCell ref="BS14:BW14"/>
    <mergeCell ref="BX12:CB12"/>
    <mergeCell ref="BX13:CB13"/>
    <mergeCell ref="X28:AB28"/>
    <mergeCell ref="BB10:BR10"/>
    <mergeCell ref="BS10:BW10"/>
    <mergeCell ref="X37:AB37"/>
    <mergeCell ref="X23:AB23"/>
    <mergeCell ref="X24:AB24"/>
    <mergeCell ref="X22:AB22"/>
    <mergeCell ref="X14:AB14"/>
    <mergeCell ref="BB17:BR17"/>
    <mergeCell ref="BS17:BW17"/>
    <mergeCell ref="X42:AB42"/>
    <mergeCell ref="X31:AB31"/>
    <mergeCell ref="X32:AB32"/>
    <mergeCell ref="X33:AB33"/>
    <mergeCell ref="X34:AB34"/>
    <mergeCell ref="X35:AB35"/>
    <mergeCell ref="X36:AB36"/>
    <mergeCell ref="X38:AB38"/>
    <mergeCell ref="BX17:CB17"/>
    <mergeCell ref="BB11:BR11"/>
    <mergeCell ref="BS11:BW11"/>
    <mergeCell ref="BX11:CB11"/>
    <mergeCell ref="BB16:BR16"/>
    <mergeCell ref="BS16:BW16"/>
    <mergeCell ref="BX16:CB16"/>
    <mergeCell ref="BB13:BR13"/>
    <mergeCell ref="BS15:BW15"/>
    <mergeCell ref="BX15:CB15"/>
    <mergeCell ref="BX18:CB18"/>
    <mergeCell ref="BB19:BR19"/>
    <mergeCell ref="BS19:BW19"/>
    <mergeCell ref="BX19:CB19"/>
    <mergeCell ref="BB18:BR18"/>
    <mergeCell ref="BS18:BW18"/>
    <mergeCell ref="BX20:CB20"/>
    <mergeCell ref="BB21:BR21"/>
    <mergeCell ref="BS21:BW21"/>
    <mergeCell ref="BX21:CB21"/>
    <mergeCell ref="BB20:BR20"/>
    <mergeCell ref="BS20:BW20"/>
    <mergeCell ref="BB22:BR22"/>
    <mergeCell ref="BS22:BW22"/>
    <mergeCell ref="BX22:CB22"/>
    <mergeCell ref="BB23:BR23"/>
    <mergeCell ref="BS23:BW23"/>
    <mergeCell ref="BX23:CB23"/>
    <mergeCell ref="BB24:BR24"/>
    <mergeCell ref="BS24:BW24"/>
    <mergeCell ref="BX24:CB24"/>
    <mergeCell ref="BB25:BR25"/>
    <mergeCell ref="BS25:BW25"/>
    <mergeCell ref="BX25:CB25"/>
    <mergeCell ref="BB26:BR26"/>
    <mergeCell ref="BS26:BW26"/>
    <mergeCell ref="BX26:CB26"/>
    <mergeCell ref="BB27:BR27"/>
    <mergeCell ref="BS27:BW27"/>
    <mergeCell ref="BX27:CB27"/>
    <mergeCell ref="BB28:BR28"/>
    <mergeCell ref="BS28:BW28"/>
    <mergeCell ref="BX28:CB28"/>
    <mergeCell ref="BB29:BR29"/>
    <mergeCell ref="BS29:BW29"/>
    <mergeCell ref="BX29:CB29"/>
    <mergeCell ref="BB30:BR30"/>
    <mergeCell ref="BS30:BW30"/>
    <mergeCell ref="BX30:CB30"/>
    <mergeCell ref="BB31:BR31"/>
    <mergeCell ref="BS31:BW31"/>
    <mergeCell ref="BX31:CB31"/>
    <mergeCell ref="BB32:BR32"/>
    <mergeCell ref="BS32:BW32"/>
    <mergeCell ref="BX32:CB32"/>
    <mergeCell ref="BB33:BR33"/>
    <mergeCell ref="BS33:BW33"/>
    <mergeCell ref="BX33:CB33"/>
    <mergeCell ref="BB34:BR34"/>
    <mergeCell ref="BS34:BW34"/>
    <mergeCell ref="BX34:CB34"/>
    <mergeCell ref="BB35:BR35"/>
    <mergeCell ref="BS35:BW35"/>
    <mergeCell ref="BX35:CB35"/>
    <mergeCell ref="BB36:BR36"/>
    <mergeCell ref="BS36:BW36"/>
    <mergeCell ref="BX36:CB36"/>
    <mergeCell ref="BB40:BR40"/>
    <mergeCell ref="BS40:BW40"/>
    <mergeCell ref="BX40:CB40"/>
    <mergeCell ref="BB37:BR37"/>
    <mergeCell ref="BS37:BW37"/>
    <mergeCell ref="BX37:CB37"/>
    <mergeCell ref="BB38:BR38"/>
    <mergeCell ref="BS38:BW38"/>
    <mergeCell ref="BX38:CB38"/>
    <mergeCell ref="BB44:BR44"/>
    <mergeCell ref="BS44:BW44"/>
    <mergeCell ref="BX44:CB44"/>
    <mergeCell ref="BB41:BR41"/>
    <mergeCell ref="BS41:BW41"/>
    <mergeCell ref="BX41:CB41"/>
    <mergeCell ref="BB42:BR42"/>
    <mergeCell ref="BS42:BW42"/>
    <mergeCell ref="BB47:BR47"/>
    <mergeCell ref="BS47:BW47"/>
    <mergeCell ref="BX47:CB47"/>
    <mergeCell ref="BB46:BR46"/>
    <mergeCell ref="BB45:BR45"/>
    <mergeCell ref="BS45:BW45"/>
    <mergeCell ref="BX45:CB45"/>
    <mergeCell ref="BS46:BW46"/>
    <mergeCell ref="BX46:CB46"/>
    <mergeCell ref="BB48:BR48"/>
    <mergeCell ref="BS48:BW48"/>
    <mergeCell ref="BX48:CB48"/>
    <mergeCell ref="BB49:BR49"/>
    <mergeCell ref="BS49:BW49"/>
    <mergeCell ref="BX49:CB49"/>
    <mergeCell ref="BX50:CB50"/>
    <mergeCell ref="BB51:BR51"/>
    <mergeCell ref="BS51:BW51"/>
    <mergeCell ref="BX51:CB51"/>
    <mergeCell ref="BB50:BR50"/>
    <mergeCell ref="BS50:BW50"/>
    <mergeCell ref="BB52:BR52"/>
    <mergeCell ref="BS52:BW52"/>
    <mergeCell ref="BX52:CB52"/>
    <mergeCell ref="BB53:BR53"/>
    <mergeCell ref="BS53:BW53"/>
    <mergeCell ref="BX53:CB53"/>
    <mergeCell ref="BB54:BR54"/>
    <mergeCell ref="BS54:BW54"/>
    <mergeCell ref="BX54:CB54"/>
    <mergeCell ref="BB55:BR55"/>
    <mergeCell ref="BS55:BW55"/>
    <mergeCell ref="BX55:CB55"/>
    <mergeCell ref="BS57:BW57"/>
    <mergeCell ref="BX57:CB57"/>
    <mergeCell ref="BB56:BR56"/>
    <mergeCell ref="BS56:BW56"/>
    <mergeCell ref="BS59:BW59"/>
    <mergeCell ref="BX59:CB59"/>
    <mergeCell ref="BX56:CB56"/>
    <mergeCell ref="BB57:BR57"/>
    <mergeCell ref="BB61:BR61"/>
    <mergeCell ref="BS62:BW62"/>
    <mergeCell ref="BX62:CB62"/>
    <mergeCell ref="BB64:BR64"/>
    <mergeCell ref="BS64:BW64"/>
    <mergeCell ref="BX64:CB64"/>
    <mergeCell ref="BB63:BR63"/>
    <mergeCell ref="BS63:BW63"/>
    <mergeCell ref="CE11:CU11"/>
    <mergeCell ref="CE13:CU13"/>
    <mergeCell ref="BB62:BR62"/>
    <mergeCell ref="BX63:CB63"/>
    <mergeCell ref="BB58:BR58"/>
    <mergeCell ref="BS58:BW58"/>
    <mergeCell ref="BX58:CB58"/>
    <mergeCell ref="CE15:CU15"/>
    <mergeCell ref="CE12:CU12"/>
    <mergeCell ref="CE16:CU16"/>
    <mergeCell ref="CV15:CZ15"/>
    <mergeCell ref="DA15:DE15"/>
    <mergeCell ref="CE9:CU9"/>
    <mergeCell ref="CV9:CZ9"/>
    <mergeCell ref="DA9:DE9"/>
    <mergeCell ref="CE10:CU10"/>
    <mergeCell ref="CV10:CZ10"/>
    <mergeCell ref="DA10:DE10"/>
    <mergeCell ref="CV11:CZ11"/>
    <mergeCell ref="DA11:DE11"/>
    <mergeCell ref="CV12:CZ12"/>
    <mergeCell ref="DA12:DE12"/>
    <mergeCell ref="CV13:CZ13"/>
    <mergeCell ref="DA13:DE13"/>
    <mergeCell ref="CE14:CU14"/>
    <mergeCell ref="CV14:CZ14"/>
    <mergeCell ref="DA14:DE14"/>
    <mergeCell ref="CV16:CZ16"/>
    <mergeCell ref="DA16:DE16"/>
    <mergeCell ref="CE17:CU17"/>
    <mergeCell ref="CV17:CZ17"/>
    <mergeCell ref="DA17:DE17"/>
    <mergeCell ref="CE18:CU18"/>
    <mergeCell ref="CV18:CZ18"/>
    <mergeCell ref="DA18:DE18"/>
    <mergeCell ref="CE19:CU19"/>
    <mergeCell ref="CV19:CZ19"/>
    <mergeCell ref="DA19:DE19"/>
    <mergeCell ref="CE20:CU20"/>
    <mergeCell ref="CV20:CZ20"/>
    <mergeCell ref="DA20:DE20"/>
    <mergeCell ref="CE21:CU21"/>
    <mergeCell ref="CV21:CZ21"/>
    <mergeCell ref="DA21:DE21"/>
    <mergeCell ref="CE22:CU22"/>
    <mergeCell ref="CV22:CZ22"/>
    <mergeCell ref="DA22:DE22"/>
    <mergeCell ref="CE23:CU23"/>
    <mergeCell ref="CV23:CZ23"/>
    <mergeCell ref="DA23:DE23"/>
    <mergeCell ref="CE24:CU24"/>
    <mergeCell ref="CV24:CZ24"/>
    <mergeCell ref="DA24:DE24"/>
    <mergeCell ref="CE25:CU25"/>
    <mergeCell ref="CV25:CZ25"/>
    <mergeCell ref="DA25:DE25"/>
    <mergeCell ref="CE26:CU26"/>
    <mergeCell ref="CV26:CZ26"/>
    <mergeCell ref="DA26:DE26"/>
    <mergeCell ref="CE27:CU27"/>
    <mergeCell ref="CV27:CZ27"/>
    <mergeCell ref="DA27:DE27"/>
    <mergeCell ref="CE28:CU28"/>
    <mergeCell ref="CV28:CZ28"/>
    <mergeCell ref="DA28:DE28"/>
    <mergeCell ref="CE29:CU29"/>
    <mergeCell ref="CV29:CZ29"/>
    <mergeCell ref="DA29:DE29"/>
    <mergeCell ref="CE30:CU30"/>
    <mergeCell ref="CV30:CZ30"/>
    <mergeCell ref="DA30:DE30"/>
    <mergeCell ref="CE34:CU34"/>
    <mergeCell ref="CE31:CU31"/>
    <mergeCell ref="CV31:CZ31"/>
    <mergeCell ref="DA31:DE31"/>
    <mergeCell ref="CE32:CU32"/>
    <mergeCell ref="CV32:CZ32"/>
    <mergeCell ref="DA32:DE32"/>
    <mergeCell ref="CV38:CZ38"/>
    <mergeCell ref="DA38:DE38"/>
    <mergeCell ref="CE33:CU33"/>
    <mergeCell ref="CV33:CZ33"/>
    <mergeCell ref="DA33:DE33"/>
    <mergeCell ref="CV34:CZ34"/>
    <mergeCell ref="DA34:DE34"/>
    <mergeCell ref="CE35:CU35"/>
    <mergeCell ref="CV35:CZ35"/>
    <mergeCell ref="DA35:DE35"/>
    <mergeCell ref="CE37:CU37"/>
    <mergeCell ref="CV37:CZ37"/>
    <mergeCell ref="DA37:DE37"/>
    <mergeCell ref="CE36:CU36"/>
    <mergeCell ref="CV36:CZ36"/>
    <mergeCell ref="DA36:DE36"/>
    <mergeCell ref="CE39:CU39"/>
    <mergeCell ref="CV39:CZ39"/>
    <mergeCell ref="DA39:DE39"/>
    <mergeCell ref="CV43:CZ43"/>
    <mergeCell ref="DA43:DE43"/>
    <mergeCell ref="CE42:CU42"/>
    <mergeCell ref="CE40:CU40"/>
    <mergeCell ref="CV40:CZ40"/>
    <mergeCell ref="DA40:DE40"/>
    <mergeCell ref="CV41:CZ41"/>
    <mergeCell ref="DA41:DE41"/>
    <mergeCell ref="CV42:CZ42"/>
    <mergeCell ref="DA42:DE42"/>
    <mergeCell ref="CE48:CU48"/>
    <mergeCell ref="CV48:CZ48"/>
    <mergeCell ref="DA48:DE48"/>
    <mergeCell ref="CV44:CZ44"/>
    <mergeCell ref="DA44:DE44"/>
    <mergeCell ref="CE44:CU44"/>
    <mergeCell ref="CE47:CU47"/>
    <mergeCell ref="CV47:CZ47"/>
    <mergeCell ref="CE51:CU51"/>
    <mergeCell ref="CV51:CZ51"/>
    <mergeCell ref="DA51:DE51"/>
    <mergeCell ref="DA47:DE47"/>
    <mergeCell ref="CV49:CZ49"/>
    <mergeCell ref="DA49:DE49"/>
    <mergeCell ref="CE50:CU50"/>
    <mergeCell ref="CV50:CZ50"/>
    <mergeCell ref="DA50:DE50"/>
    <mergeCell ref="CE45:CU45"/>
    <mergeCell ref="CV45:CZ45"/>
    <mergeCell ref="DA45:DE45"/>
    <mergeCell ref="CV46:CZ46"/>
    <mergeCell ref="DA46:DE46"/>
    <mergeCell ref="CE46:CU46"/>
    <mergeCell ref="CE53:CU53"/>
    <mergeCell ref="CV53:CZ53"/>
    <mergeCell ref="DA53:DE53"/>
    <mergeCell ref="CE52:CU52"/>
    <mergeCell ref="CV52:CZ52"/>
    <mergeCell ref="DA52:DE52"/>
    <mergeCell ref="CE54:CU54"/>
    <mergeCell ref="CV54:CZ54"/>
    <mergeCell ref="DA54:DE54"/>
    <mergeCell ref="CE55:CU55"/>
    <mergeCell ref="CV55:CZ55"/>
    <mergeCell ref="DA55:DE55"/>
    <mergeCell ref="DA56:DE56"/>
    <mergeCell ref="CE57:CU57"/>
    <mergeCell ref="CV57:CZ57"/>
    <mergeCell ref="DA57:DE57"/>
    <mergeCell ref="CE56:CU56"/>
    <mergeCell ref="CV56:CZ56"/>
    <mergeCell ref="CE62:CU62"/>
    <mergeCell ref="CV62:CZ62"/>
    <mergeCell ref="CE58:CU58"/>
    <mergeCell ref="CV58:CZ58"/>
    <mergeCell ref="CV59:CZ59"/>
    <mergeCell ref="CE61:CU61"/>
    <mergeCell ref="CE64:CU64"/>
    <mergeCell ref="CV64:CZ64"/>
    <mergeCell ref="DA64:DE64"/>
    <mergeCell ref="S50:W50"/>
    <mergeCell ref="DA62:DE62"/>
    <mergeCell ref="CE63:CU63"/>
    <mergeCell ref="CV63:CZ63"/>
    <mergeCell ref="DA63:DE63"/>
    <mergeCell ref="DA58:DE58"/>
    <mergeCell ref="DA59:DE59"/>
    <mergeCell ref="AG1:AK1"/>
    <mergeCell ref="X45:AB45"/>
    <mergeCell ref="X46:AB46"/>
    <mergeCell ref="S49:W49"/>
    <mergeCell ref="X25:AB25"/>
    <mergeCell ref="X21:AB21"/>
    <mergeCell ref="X19:AB19"/>
    <mergeCell ref="S47:W47"/>
    <mergeCell ref="S33:W33"/>
    <mergeCell ref="X29:AB29"/>
    <mergeCell ref="BA7:BA8"/>
    <mergeCell ref="X48:AB48"/>
    <mergeCell ref="X49:AB49"/>
    <mergeCell ref="S46:W46"/>
    <mergeCell ref="X30:AB30"/>
    <mergeCell ref="S35:W35"/>
    <mergeCell ref="S36:W36"/>
    <mergeCell ref="X47:AB47"/>
    <mergeCell ref="X26:AB26"/>
    <mergeCell ref="S45:W45"/>
    <mergeCell ref="CD5:DE6"/>
    <mergeCell ref="DA7:DE8"/>
    <mergeCell ref="X43:AB43"/>
    <mergeCell ref="CE38:CU38"/>
    <mergeCell ref="CE41:CU41"/>
    <mergeCell ref="CE43:CU43"/>
    <mergeCell ref="BX42:CB42"/>
    <mergeCell ref="CD7:CD8"/>
    <mergeCell ref="CE7:CU8"/>
    <mergeCell ref="CV7:CZ8"/>
    <mergeCell ref="CE49:CU49"/>
    <mergeCell ref="W1:AB1"/>
    <mergeCell ref="A4:G4"/>
    <mergeCell ref="BA5:CB6"/>
    <mergeCell ref="BB43:BR43"/>
    <mergeCell ref="BS43:BW43"/>
    <mergeCell ref="BX43:CB43"/>
    <mergeCell ref="BB39:BR39"/>
    <mergeCell ref="BS39:BW39"/>
    <mergeCell ref="BX39:CB39"/>
    <mergeCell ref="DH5:EI6"/>
    <mergeCell ref="EK5:FL6"/>
    <mergeCell ref="DH7:DH8"/>
    <mergeCell ref="DI7:DY8"/>
    <mergeCell ref="DZ7:ED8"/>
    <mergeCell ref="EE7:EI8"/>
    <mergeCell ref="EK7:EK8"/>
    <mergeCell ref="EL7:FB8"/>
    <mergeCell ref="FC7:FG8"/>
    <mergeCell ref="FH7:FL8"/>
    <mergeCell ref="FC10:FG10"/>
    <mergeCell ref="FH10:FL10"/>
    <mergeCell ref="DI9:DY9"/>
    <mergeCell ref="DZ9:ED9"/>
    <mergeCell ref="EE9:EI9"/>
    <mergeCell ref="EL9:FB9"/>
    <mergeCell ref="FC9:FG9"/>
    <mergeCell ref="FH9:FL9"/>
    <mergeCell ref="DI10:DY10"/>
    <mergeCell ref="DZ10:ED10"/>
    <mergeCell ref="FC12:FG12"/>
    <mergeCell ref="FH12:FL12"/>
    <mergeCell ref="DI11:DY11"/>
    <mergeCell ref="DZ11:ED11"/>
    <mergeCell ref="EE11:EI11"/>
    <mergeCell ref="EL11:FB11"/>
    <mergeCell ref="FC11:FG11"/>
    <mergeCell ref="FH11:FL11"/>
    <mergeCell ref="DI12:DY12"/>
    <mergeCell ref="DZ12:ED12"/>
    <mergeCell ref="EE13:EI13"/>
    <mergeCell ref="EL13:FB13"/>
    <mergeCell ref="EE10:EI10"/>
    <mergeCell ref="EL10:FB10"/>
    <mergeCell ref="EE12:EI12"/>
    <mergeCell ref="EL12:FB12"/>
    <mergeCell ref="FC13:FG13"/>
    <mergeCell ref="FH13:FL13"/>
    <mergeCell ref="DI14:DY14"/>
    <mergeCell ref="DZ14:ED14"/>
    <mergeCell ref="EE14:EI14"/>
    <mergeCell ref="EL14:FB14"/>
    <mergeCell ref="FC14:FG14"/>
    <mergeCell ref="FH14:FL14"/>
    <mergeCell ref="DI13:DY13"/>
    <mergeCell ref="DZ13:ED13"/>
    <mergeCell ref="FC16:FG16"/>
    <mergeCell ref="FH16:FL16"/>
    <mergeCell ref="DI15:DY15"/>
    <mergeCell ref="DZ15:ED15"/>
    <mergeCell ref="EE15:EI15"/>
    <mergeCell ref="EL15:FB15"/>
    <mergeCell ref="FC15:FG15"/>
    <mergeCell ref="FH15:FL15"/>
    <mergeCell ref="DI16:DY16"/>
    <mergeCell ref="DZ16:ED16"/>
    <mergeCell ref="FC18:FG18"/>
    <mergeCell ref="FH18:FL18"/>
    <mergeCell ref="DI17:DY17"/>
    <mergeCell ref="DZ17:ED17"/>
    <mergeCell ref="EE17:EI17"/>
    <mergeCell ref="EL17:FB17"/>
    <mergeCell ref="FC17:FG17"/>
    <mergeCell ref="FH17:FL17"/>
    <mergeCell ref="DI18:DY18"/>
    <mergeCell ref="DZ18:ED18"/>
    <mergeCell ref="EE19:EI19"/>
    <mergeCell ref="EL19:FB19"/>
    <mergeCell ref="EE16:EI16"/>
    <mergeCell ref="EL16:FB16"/>
    <mergeCell ref="EE18:EI18"/>
    <mergeCell ref="EL18:FB18"/>
    <mergeCell ref="FC19:FG19"/>
    <mergeCell ref="FH19:FL19"/>
    <mergeCell ref="DI20:DY20"/>
    <mergeCell ref="DZ20:ED20"/>
    <mergeCell ref="EE20:EI20"/>
    <mergeCell ref="EL20:FB20"/>
    <mergeCell ref="FC20:FG20"/>
    <mergeCell ref="FH20:FL20"/>
    <mergeCell ref="DI19:DY19"/>
    <mergeCell ref="DZ19:ED19"/>
    <mergeCell ref="FC22:FG22"/>
    <mergeCell ref="FH22:FL22"/>
    <mergeCell ref="DI21:DY21"/>
    <mergeCell ref="DZ21:ED21"/>
    <mergeCell ref="EE21:EI21"/>
    <mergeCell ref="EL21:FB21"/>
    <mergeCell ref="FC21:FG21"/>
    <mergeCell ref="FH21:FL21"/>
    <mergeCell ref="DI22:DY22"/>
    <mergeCell ref="DZ22:ED22"/>
    <mergeCell ref="FC24:FG24"/>
    <mergeCell ref="FH24:FL24"/>
    <mergeCell ref="DI23:DY23"/>
    <mergeCell ref="DZ23:ED23"/>
    <mergeCell ref="EE23:EI23"/>
    <mergeCell ref="EL23:FB23"/>
    <mergeCell ref="FC23:FG23"/>
    <mergeCell ref="FH23:FL23"/>
    <mergeCell ref="DI24:DY24"/>
    <mergeCell ref="DZ24:ED24"/>
    <mergeCell ref="EE25:EI25"/>
    <mergeCell ref="EL25:FB25"/>
    <mergeCell ref="EE22:EI22"/>
    <mergeCell ref="EL22:FB22"/>
    <mergeCell ref="EE24:EI24"/>
    <mergeCell ref="EL24:FB24"/>
    <mergeCell ref="FC25:FG25"/>
    <mergeCell ref="FH25:FL25"/>
    <mergeCell ref="DI26:DY26"/>
    <mergeCell ref="DZ26:ED26"/>
    <mergeCell ref="EE26:EI26"/>
    <mergeCell ref="EL26:FB26"/>
    <mergeCell ref="FC26:FG26"/>
    <mergeCell ref="FH26:FL26"/>
    <mergeCell ref="DI25:DY25"/>
    <mergeCell ref="DZ25:ED25"/>
    <mergeCell ref="FC28:FG28"/>
    <mergeCell ref="FH28:FL28"/>
    <mergeCell ref="DI27:DY27"/>
    <mergeCell ref="DZ27:ED27"/>
    <mergeCell ref="EE27:EI27"/>
    <mergeCell ref="EL27:FB27"/>
    <mergeCell ref="FC27:FG27"/>
    <mergeCell ref="FH27:FL27"/>
    <mergeCell ref="DI28:DY28"/>
    <mergeCell ref="DZ28:ED28"/>
    <mergeCell ref="FC30:FG30"/>
    <mergeCell ref="FH30:FL30"/>
    <mergeCell ref="DI29:DY29"/>
    <mergeCell ref="DZ29:ED29"/>
    <mergeCell ref="EE29:EI29"/>
    <mergeCell ref="EL29:FB29"/>
    <mergeCell ref="FC29:FG29"/>
    <mergeCell ref="FH29:FL29"/>
    <mergeCell ref="DI30:DY30"/>
    <mergeCell ref="DZ30:ED30"/>
    <mergeCell ref="EE31:EI31"/>
    <mergeCell ref="EL31:FB31"/>
    <mergeCell ref="EE28:EI28"/>
    <mergeCell ref="EL28:FB28"/>
    <mergeCell ref="EE30:EI30"/>
    <mergeCell ref="EL30:FB30"/>
    <mergeCell ref="FC31:FG31"/>
    <mergeCell ref="FH31:FL31"/>
    <mergeCell ref="DI32:DY32"/>
    <mergeCell ref="DZ32:ED32"/>
    <mergeCell ref="EE32:EI32"/>
    <mergeCell ref="EL32:FB32"/>
    <mergeCell ref="FC32:FG32"/>
    <mergeCell ref="FH32:FL32"/>
    <mergeCell ref="DI31:DY31"/>
    <mergeCell ref="DZ31:ED31"/>
    <mergeCell ref="FC34:FG34"/>
    <mergeCell ref="FH34:FL34"/>
    <mergeCell ref="DI33:DY33"/>
    <mergeCell ref="DZ33:ED33"/>
    <mergeCell ref="EE33:EI33"/>
    <mergeCell ref="EL33:FB33"/>
    <mergeCell ref="FC33:FG33"/>
    <mergeCell ref="FH33:FL33"/>
    <mergeCell ref="DI34:DY34"/>
    <mergeCell ref="DZ34:ED34"/>
    <mergeCell ref="FC36:FG36"/>
    <mergeCell ref="FH36:FL36"/>
    <mergeCell ref="DI35:DY35"/>
    <mergeCell ref="DZ35:ED35"/>
    <mergeCell ref="EE35:EI35"/>
    <mergeCell ref="EL35:FB35"/>
    <mergeCell ref="FC35:FG35"/>
    <mergeCell ref="FH35:FL35"/>
    <mergeCell ref="DI36:DY36"/>
    <mergeCell ref="DZ36:ED36"/>
    <mergeCell ref="EE37:EI37"/>
    <mergeCell ref="EL37:FB37"/>
    <mergeCell ref="EE34:EI34"/>
    <mergeCell ref="EL34:FB34"/>
    <mergeCell ref="EE36:EI36"/>
    <mergeCell ref="EL36:FB36"/>
    <mergeCell ref="FC37:FG37"/>
    <mergeCell ref="FH37:FL37"/>
    <mergeCell ref="DI38:DY38"/>
    <mergeCell ref="DZ38:ED38"/>
    <mergeCell ref="EE38:EI38"/>
    <mergeCell ref="EL38:FB38"/>
    <mergeCell ref="FC38:FG38"/>
    <mergeCell ref="FH38:FL38"/>
    <mergeCell ref="DI37:DY37"/>
    <mergeCell ref="DZ37:ED37"/>
    <mergeCell ref="FC40:FG40"/>
    <mergeCell ref="FH40:FL40"/>
    <mergeCell ref="DI39:DY39"/>
    <mergeCell ref="DZ39:ED39"/>
    <mergeCell ref="EE39:EI39"/>
    <mergeCell ref="EL39:FB39"/>
    <mergeCell ref="FC39:FG39"/>
    <mergeCell ref="FH39:FL39"/>
    <mergeCell ref="DI40:DY40"/>
    <mergeCell ref="DZ40:ED40"/>
    <mergeCell ref="FC42:FG42"/>
    <mergeCell ref="FH42:FL42"/>
    <mergeCell ref="DI41:DY41"/>
    <mergeCell ref="DZ41:ED41"/>
    <mergeCell ref="EE41:EI41"/>
    <mergeCell ref="EL41:FB41"/>
    <mergeCell ref="FC41:FG41"/>
    <mergeCell ref="FH41:FL41"/>
    <mergeCell ref="DI42:DY42"/>
    <mergeCell ref="DZ42:ED42"/>
    <mergeCell ref="EE43:EI43"/>
    <mergeCell ref="EL43:FB43"/>
    <mergeCell ref="EE40:EI40"/>
    <mergeCell ref="EL40:FB40"/>
    <mergeCell ref="EE42:EI42"/>
    <mergeCell ref="EL42:FB42"/>
    <mergeCell ref="FC43:FG43"/>
    <mergeCell ref="FH43:FL43"/>
    <mergeCell ref="DI44:DY44"/>
    <mergeCell ref="DZ44:ED44"/>
    <mergeCell ref="EE44:EI44"/>
    <mergeCell ref="EL44:FB44"/>
    <mergeCell ref="FC44:FG44"/>
    <mergeCell ref="FH44:FL44"/>
    <mergeCell ref="DI43:DY43"/>
    <mergeCell ref="DZ43:ED43"/>
    <mergeCell ref="FC46:FG46"/>
    <mergeCell ref="FH46:FL46"/>
    <mergeCell ref="DI45:DY45"/>
    <mergeCell ref="DZ45:ED45"/>
    <mergeCell ref="EE45:EI45"/>
    <mergeCell ref="EL45:FB45"/>
    <mergeCell ref="FC45:FG45"/>
    <mergeCell ref="FH45:FL45"/>
    <mergeCell ref="DI46:DY46"/>
    <mergeCell ref="DZ46:ED46"/>
    <mergeCell ref="FC48:FG48"/>
    <mergeCell ref="FH48:FL48"/>
    <mergeCell ref="DI47:DY47"/>
    <mergeCell ref="DZ47:ED47"/>
    <mergeCell ref="EE47:EI47"/>
    <mergeCell ref="EL47:FB47"/>
    <mergeCell ref="FC47:FG47"/>
    <mergeCell ref="FH47:FL47"/>
    <mergeCell ref="DI48:DY48"/>
    <mergeCell ref="DZ48:ED48"/>
    <mergeCell ref="EE49:EI49"/>
    <mergeCell ref="EL49:FB49"/>
    <mergeCell ref="EE46:EI46"/>
    <mergeCell ref="EL46:FB46"/>
    <mergeCell ref="EE48:EI48"/>
    <mergeCell ref="EL48:FB48"/>
    <mergeCell ref="FC49:FG49"/>
    <mergeCell ref="FH49:FL49"/>
    <mergeCell ref="DI50:DY50"/>
    <mergeCell ref="DZ50:ED50"/>
    <mergeCell ref="EE50:EI50"/>
    <mergeCell ref="EL50:FB50"/>
    <mergeCell ref="FC50:FG50"/>
    <mergeCell ref="FH50:FL50"/>
    <mergeCell ref="DI49:DY49"/>
    <mergeCell ref="DZ49:ED49"/>
    <mergeCell ref="FC52:FG52"/>
    <mergeCell ref="FH52:FL52"/>
    <mergeCell ref="DI51:DY51"/>
    <mergeCell ref="DZ51:ED51"/>
    <mergeCell ref="EE51:EI51"/>
    <mergeCell ref="EL51:FB51"/>
    <mergeCell ref="FC51:FG51"/>
    <mergeCell ref="FH51:FL51"/>
    <mergeCell ref="DI52:DY52"/>
    <mergeCell ref="DZ52:ED52"/>
    <mergeCell ref="FC54:FG54"/>
    <mergeCell ref="FH54:FL54"/>
    <mergeCell ref="DI53:DY53"/>
    <mergeCell ref="DZ53:ED53"/>
    <mergeCell ref="EE53:EI53"/>
    <mergeCell ref="EL53:FB53"/>
    <mergeCell ref="FC53:FG53"/>
    <mergeCell ref="FH53:FL53"/>
    <mergeCell ref="DI54:DY54"/>
    <mergeCell ref="DZ54:ED54"/>
    <mergeCell ref="EE55:EI55"/>
    <mergeCell ref="EL55:FB55"/>
    <mergeCell ref="EE52:EI52"/>
    <mergeCell ref="EL52:FB52"/>
    <mergeCell ref="EE54:EI54"/>
    <mergeCell ref="EL54:FB54"/>
    <mergeCell ref="FC55:FG55"/>
    <mergeCell ref="FH55:FL55"/>
    <mergeCell ref="DI56:DY56"/>
    <mergeCell ref="DZ56:ED56"/>
    <mergeCell ref="EE56:EI56"/>
    <mergeCell ref="EL56:FB56"/>
    <mergeCell ref="FC56:FG56"/>
    <mergeCell ref="FH56:FL56"/>
    <mergeCell ref="DI55:DY55"/>
    <mergeCell ref="DZ55:ED55"/>
    <mergeCell ref="FC58:FG58"/>
    <mergeCell ref="FH58:FL58"/>
    <mergeCell ref="DI57:DY57"/>
    <mergeCell ref="DZ57:ED57"/>
    <mergeCell ref="EE57:EI57"/>
    <mergeCell ref="EL57:FB57"/>
    <mergeCell ref="FC57:FG57"/>
    <mergeCell ref="FH57:FL57"/>
    <mergeCell ref="FC63:FG63"/>
    <mergeCell ref="FH63:FL63"/>
    <mergeCell ref="DI61:DY61"/>
    <mergeCell ref="EL61:FB61"/>
    <mergeCell ref="DI58:DY58"/>
    <mergeCell ref="DZ58:ED58"/>
    <mergeCell ref="EE58:EI58"/>
    <mergeCell ref="EL58:FB58"/>
    <mergeCell ref="DZ59:ED59"/>
    <mergeCell ref="EE59:EI59"/>
    <mergeCell ref="DI62:DY62"/>
    <mergeCell ref="DZ62:ED62"/>
    <mergeCell ref="EE62:EI62"/>
    <mergeCell ref="EL62:FB62"/>
    <mergeCell ref="FC59:FG59"/>
    <mergeCell ref="FH59:FL59"/>
    <mergeCell ref="FC62:FG62"/>
    <mergeCell ref="FH62:FL62"/>
    <mergeCell ref="FC64:FG64"/>
    <mergeCell ref="FH64:FL64"/>
    <mergeCell ref="DI63:DY63"/>
    <mergeCell ref="DZ63:ED63"/>
    <mergeCell ref="DI64:DY64"/>
    <mergeCell ref="DZ64:ED64"/>
    <mergeCell ref="EE64:EI64"/>
    <mergeCell ref="EL64:FB64"/>
    <mergeCell ref="EE63:EI63"/>
    <mergeCell ref="EL63:FB63"/>
  </mergeCells>
  <conditionalFormatting sqref="A4:G4">
    <cfRule type="cellIs" priority="1" dxfId="0" operator="equal" stopIfTrue="1">
      <formula>"Nie podlega prezentacji"</formula>
    </cfRule>
  </conditionalFormatting>
  <conditionalFormatting sqref="S64:AB64">
    <cfRule type="cellIs" priority="2" dxfId="0" operator="notBetween" stopIfTrue="1">
      <formula>-0.0001</formula>
      <formula>0.0001</formula>
    </cfRule>
  </conditionalFormatting>
  <hyperlinks>
    <hyperlink ref="W1" location="Parametry!A1" display="Parametry"/>
    <hyperlink ref="AG1:AK1" r:id="rId1" display="www.finansista.pl"/>
  </hyperlinks>
  <printOptions horizontalCentered="1"/>
  <pageMargins left="1.1811023622047245" right="0.5905511811023623" top="1.3779527559055118" bottom="0.984251968503937" header="0.9055118110236221" footer="0.5118110236220472"/>
  <pageSetup firstPageNumber="8" useFirstPageNumber="1"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T145"/>
  <sheetViews>
    <sheetView showGridLines="0" showRowColHeaders="0" zoomScale="75" zoomScaleNormal="75" zoomScaleSheetLayoutView="75" zoomScalePageLayoutView="0" workbookViewId="0" topLeftCell="A1">
      <pane ySplit="9" topLeftCell="A10" activePane="bottomLeft" state="frozen"/>
      <selection pane="topLeft" activeCell="B3" sqref="A3:EI41"/>
      <selection pane="bottomLeft" activeCell="S15" sqref="S15:W15"/>
    </sheetView>
  </sheetViews>
  <sheetFormatPr defaultColWidth="3.75390625" defaultRowHeight="15" customHeight="1"/>
  <cols>
    <col min="1" max="1" width="3.75390625" style="60" customWidth="1"/>
    <col min="2" max="29" width="3.75390625" style="7" customWidth="1"/>
    <col min="30" max="39" width="3.75390625" style="31" customWidth="1"/>
    <col min="40" max="54" width="3.75390625" style="7" customWidth="1"/>
    <col min="55" max="55" width="3.75390625" style="60" hidden="1" customWidth="1"/>
    <col min="56" max="82" width="3.75390625" style="7" hidden="1" customWidth="1"/>
    <col min="83" max="83" width="3.75390625" style="60" hidden="1" customWidth="1"/>
    <col min="84" max="110" width="3.75390625" style="7" hidden="1" customWidth="1"/>
    <col min="111" max="16384" width="3.75390625" style="7" customWidth="1"/>
  </cols>
  <sheetData>
    <row r="1" spans="1:124" ht="15" customHeight="1">
      <c r="A1" s="1" t="str">
        <f>nazwa</f>
        <v>UNIWERSYTET EKONOMICZNY W KRAKOWIE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"/>
      <c r="T1" s="3"/>
      <c r="U1" s="3"/>
      <c r="V1" s="3"/>
      <c r="W1" s="96" t="s">
        <v>0</v>
      </c>
      <c r="X1" s="96"/>
      <c r="Y1" s="96"/>
      <c r="Z1" s="96"/>
      <c r="AA1" s="96"/>
      <c r="AB1" s="96"/>
      <c r="AC1" s="3"/>
      <c r="AD1" s="5"/>
      <c r="AE1" s="5"/>
      <c r="AF1" s="5"/>
      <c r="AG1" s="173" t="s">
        <v>1</v>
      </c>
      <c r="AH1" s="173"/>
      <c r="AI1" s="173"/>
      <c r="AJ1" s="173"/>
      <c r="AK1" s="173"/>
      <c r="AL1" s="6"/>
      <c r="AM1" s="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1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3"/>
      <c r="BV1" s="3"/>
      <c r="BW1" s="3"/>
      <c r="BX1" s="3"/>
      <c r="BY1" s="3"/>
      <c r="BZ1" s="3"/>
      <c r="CA1" s="3"/>
      <c r="CB1" s="171"/>
      <c r="CC1" s="171"/>
      <c r="CD1" s="171"/>
      <c r="CE1" s="1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3"/>
      <c r="CX1" s="3"/>
      <c r="CY1" s="3"/>
      <c r="CZ1" s="3"/>
      <c r="DA1" s="3"/>
      <c r="DB1" s="3"/>
      <c r="DC1" s="3"/>
      <c r="DD1" s="171"/>
      <c r="DE1" s="171"/>
      <c r="DF1" s="17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4" ht="15" customHeight="1">
      <c r="A2" s="1" t="str">
        <f>'[1]Bilans_AKTYWA'!A2</f>
        <v>Sprawozdanie finansowe za rok 2009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/>
      <c r="AE2" s="8"/>
      <c r="AF2" s="8"/>
      <c r="AG2" s="6" t="s">
        <v>2</v>
      </c>
      <c r="AH2" s="8"/>
      <c r="AI2" s="8"/>
      <c r="AJ2" s="6"/>
      <c r="AK2" s="6"/>
      <c r="AL2" s="6"/>
      <c r="AM2" s="6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1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3"/>
      <c r="BV2" s="3"/>
      <c r="BW2" s="3"/>
      <c r="BX2" s="3"/>
      <c r="BY2" s="3"/>
      <c r="BZ2" s="3"/>
      <c r="CA2" s="3"/>
      <c r="CB2" s="3"/>
      <c r="CC2" s="3"/>
      <c r="CD2" s="3"/>
      <c r="CE2" s="1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</row>
    <row r="3" spans="1:124" ht="15" customHeight="1">
      <c r="A3" s="4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"/>
      <c r="AE3" s="10"/>
      <c r="AF3" s="10"/>
      <c r="AG3" s="10"/>
      <c r="AH3" s="10"/>
      <c r="AI3" s="10"/>
      <c r="AJ3" s="10"/>
      <c r="AK3" s="6"/>
      <c r="AL3" s="6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5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3"/>
      <c r="BV3" s="3"/>
      <c r="BW3" s="3"/>
      <c r="BX3" s="3"/>
      <c r="BY3" s="3"/>
      <c r="BZ3" s="3"/>
      <c r="CA3" s="3"/>
      <c r="CB3" s="3"/>
      <c r="CC3" s="3"/>
      <c r="CD3" s="3"/>
      <c r="CE3" s="45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</row>
    <row r="4" spans="1:124" ht="15" customHeight="1" thickBot="1">
      <c r="A4" s="194"/>
      <c r="B4" s="194"/>
      <c r="C4" s="194"/>
      <c r="D4" s="194"/>
      <c r="E4" s="194"/>
      <c r="F4" s="194"/>
      <c r="G4" s="19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5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3"/>
      <c r="BV4" s="3"/>
      <c r="BW4" s="3"/>
      <c r="BX4" s="3"/>
      <c r="BY4" s="3"/>
      <c r="BZ4" s="3"/>
      <c r="CA4" s="3"/>
      <c r="CB4" s="3"/>
      <c r="CC4" s="3"/>
      <c r="CD4" s="3"/>
      <c r="CE4" s="45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ht="15" customHeight="1">
      <c r="A5" s="188" t="s">
        <v>184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90"/>
      <c r="AC5" s="3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46" t="s">
        <v>184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8"/>
      <c r="BV5" s="48"/>
      <c r="BW5" s="48"/>
      <c r="BX5" s="48"/>
      <c r="BY5" s="48"/>
      <c r="BZ5" s="48"/>
      <c r="CA5" s="48"/>
      <c r="CB5" s="48"/>
      <c r="CC5" s="48"/>
      <c r="CD5" s="49"/>
      <c r="CE5" s="46" t="s">
        <v>184</v>
      </c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8"/>
      <c r="CX5" s="48"/>
      <c r="CY5" s="48"/>
      <c r="CZ5" s="48"/>
      <c r="DA5" s="48"/>
      <c r="DB5" s="48"/>
      <c r="DC5" s="48"/>
      <c r="DD5" s="48"/>
      <c r="DE5" s="48"/>
      <c r="DF5" s="49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ht="15" customHeight="1" thickBo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3"/>
      <c r="AD6" s="10"/>
      <c r="AE6" s="10"/>
      <c r="AF6" s="10"/>
      <c r="AG6" s="10"/>
      <c r="AH6" s="10"/>
      <c r="AI6" s="10"/>
      <c r="AJ6" s="10"/>
      <c r="AK6" s="6"/>
      <c r="AL6" s="6"/>
      <c r="AM6" s="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50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2"/>
      <c r="BV6" s="52"/>
      <c r="BW6" s="52"/>
      <c r="BX6" s="52"/>
      <c r="BY6" s="52"/>
      <c r="BZ6" s="52"/>
      <c r="CA6" s="52"/>
      <c r="CB6" s="52"/>
      <c r="CC6" s="52"/>
      <c r="CD6" s="53"/>
      <c r="CE6" s="50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2"/>
      <c r="CX6" s="52"/>
      <c r="CY6" s="52"/>
      <c r="CZ6" s="52"/>
      <c r="DA6" s="52"/>
      <c r="DB6" s="52"/>
      <c r="DC6" s="52"/>
      <c r="DD6" s="52"/>
      <c r="DE6" s="52"/>
      <c r="DF6" s="5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ht="15" customHeight="1">
      <c r="A7" s="268" t="s">
        <v>4</v>
      </c>
      <c r="B7" s="259" t="s">
        <v>5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54" t="s">
        <v>185</v>
      </c>
      <c r="T7" s="55"/>
      <c r="U7" s="55"/>
      <c r="V7" s="55"/>
      <c r="W7" s="55"/>
      <c r="X7" s="55"/>
      <c r="Y7" s="55"/>
      <c r="Z7" s="55"/>
      <c r="AA7" s="55"/>
      <c r="AB7" s="56"/>
      <c r="AC7" s="3"/>
      <c r="AD7" s="10"/>
      <c r="AE7" s="10"/>
      <c r="AF7" s="10"/>
      <c r="AG7" s="10"/>
      <c r="AH7" s="10"/>
      <c r="AI7" s="10"/>
      <c r="AJ7" s="10"/>
      <c r="AK7" s="12"/>
      <c r="AL7" s="12"/>
      <c r="AM7" s="1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268" t="s">
        <v>4</v>
      </c>
      <c r="BD7" s="259" t="s">
        <v>5</v>
      </c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1"/>
      <c r="BU7" s="54" t="s">
        <v>185</v>
      </c>
      <c r="BV7" s="55"/>
      <c r="BW7" s="55"/>
      <c r="BX7" s="55"/>
      <c r="BY7" s="55"/>
      <c r="BZ7" s="55"/>
      <c r="CA7" s="55"/>
      <c r="CB7" s="55"/>
      <c r="CC7" s="55"/>
      <c r="CD7" s="56"/>
      <c r="CE7" s="268" t="s">
        <v>4</v>
      </c>
      <c r="CF7" s="259" t="s">
        <v>5</v>
      </c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1"/>
      <c r="CW7" s="54" t="s">
        <v>185</v>
      </c>
      <c r="CX7" s="55"/>
      <c r="CY7" s="55"/>
      <c r="CZ7" s="55"/>
      <c r="DA7" s="55"/>
      <c r="DB7" s="55"/>
      <c r="DC7" s="55"/>
      <c r="DD7" s="55"/>
      <c r="DE7" s="55"/>
      <c r="DF7" s="56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</row>
    <row r="8" spans="1:124" ht="15" customHeight="1">
      <c r="A8" s="269"/>
      <c r="B8" s="262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4"/>
      <c r="S8" s="255" t="str">
        <f>rokb</f>
        <v>01.01-31.12.2009</v>
      </c>
      <c r="T8" s="256"/>
      <c r="U8" s="256"/>
      <c r="V8" s="256"/>
      <c r="W8" s="257"/>
      <c r="X8" s="255" t="str">
        <f>rokp</f>
        <v>01.01-31.12.2008</v>
      </c>
      <c r="Y8" s="256"/>
      <c r="Z8" s="256"/>
      <c r="AA8" s="256"/>
      <c r="AB8" s="258"/>
      <c r="AC8" s="3"/>
      <c r="AD8" s="10"/>
      <c r="AE8" s="10"/>
      <c r="AF8" s="10"/>
      <c r="AG8" s="10"/>
      <c r="AH8" s="10"/>
      <c r="AI8" s="10"/>
      <c r="AJ8" s="10"/>
      <c r="AK8" s="12"/>
      <c r="AL8" s="12"/>
      <c r="AM8" s="12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269"/>
      <c r="BD8" s="262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4"/>
      <c r="BU8" s="255" t="str">
        <f>rokb</f>
        <v>01.01-31.12.2009</v>
      </c>
      <c r="BV8" s="256"/>
      <c r="BW8" s="256"/>
      <c r="BX8" s="256"/>
      <c r="BY8" s="257"/>
      <c r="BZ8" s="255" t="str">
        <f>rokp</f>
        <v>01.01-31.12.2008</v>
      </c>
      <c r="CA8" s="256"/>
      <c r="CB8" s="256"/>
      <c r="CC8" s="256"/>
      <c r="CD8" s="258"/>
      <c r="CE8" s="269"/>
      <c r="CF8" s="262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4"/>
      <c r="CW8" s="255" t="str">
        <f>rokb</f>
        <v>01.01-31.12.2009</v>
      </c>
      <c r="CX8" s="256"/>
      <c r="CY8" s="256"/>
      <c r="CZ8" s="256"/>
      <c r="DA8" s="257"/>
      <c r="DB8" s="255" t="str">
        <f>rokp</f>
        <v>01.01-31.12.2008</v>
      </c>
      <c r="DC8" s="256"/>
      <c r="DD8" s="256"/>
      <c r="DE8" s="256"/>
      <c r="DF8" s="258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5" customHeight="1" thickBot="1">
      <c r="A9" s="270"/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  <c r="S9" s="153"/>
      <c r="T9" s="154"/>
      <c r="U9" s="154"/>
      <c r="V9" s="154"/>
      <c r="W9" s="155"/>
      <c r="X9" s="153"/>
      <c r="Y9" s="154"/>
      <c r="Z9" s="154"/>
      <c r="AA9" s="154"/>
      <c r="AB9" s="157"/>
      <c r="AC9" s="3"/>
      <c r="AD9" s="10"/>
      <c r="AE9" s="10"/>
      <c r="AF9" s="10"/>
      <c r="AG9" s="10"/>
      <c r="AH9" s="10"/>
      <c r="AI9" s="10"/>
      <c r="AJ9" s="10"/>
      <c r="AK9" s="12"/>
      <c r="AL9" s="12"/>
      <c r="AM9" s="12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270"/>
      <c r="BD9" s="265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7"/>
      <c r="BU9" s="153"/>
      <c r="BV9" s="154"/>
      <c r="BW9" s="154"/>
      <c r="BX9" s="154"/>
      <c r="BY9" s="155"/>
      <c r="BZ9" s="153"/>
      <c r="CA9" s="154"/>
      <c r="CB9" s="154"/>
      <c r="CC9" s="154"/>
      <c r="CD9" s="157"/>
      <c r="CE9" s="270"/>
      <c r="CF9" s="265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7"/>
      <c r="CW9" s="153"/>
      <c r="CX9" s="154"/>
      <c r="CY9" s="154"/>
      <c r="CZ9" s="154"/>
      <c r="DA9" s="155"/>
      <c r="DB9" s="153"/>
      <c r="DC9" s="154"/>
      <c r="DD9" s="154"/>
      <c r="DE9" s="154"/>
      <c r="DF9" s="157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</row>
    <row r="10" spans="1:124" ht="15" customHeight="1">
      <c r="A10" s="14" t="s">
        <v>186</v>
      </c>
      <c r="B10" s="219" t="s">
        <v>187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22">
        <f>SUM(S12:W16)</f>
        <v>131351597.9</v>
      </c>
      <c r="T10" s="223"/>
      <c r="U10" s="223"/>
      <c r="V10" s="223"/>
      <c r="W10" s="224"/>
      <c r="X10" s="222">
        <f>SUM(X12:AB16)</f>
        <v>122080140.56</v>
      </c>
      <c r="Y10" s="223"/>
      <c r="Z10" s="223"/>
      <c r="AA10" s="223"/>
      <c r="AB10" s="232"/>
      <c r="AC10" s="3"/>
      <c r="AD10" s="97" t="s">
        <v>14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9"/>
      <c r="AV10" s="3"/>
      <c r="AW10" s="3"/>
      <c r="AX10" s="3"/>
      <c r="AY10" s="3"/>
      <c r="AZ10" s="3"/>
      <c r="BA10" s="3"/>
      <c r="BB10" s="3"/>
      <c r="BC10" s="14" t="s">
        <v>186</v>
      </c>
      <c r="BD10" s="219" t="s">
        <v>187</v>
      </c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1"/>
      <c r="BU10" s="222">
        <f>SUM(BU12:BY16)</f>
        <v>131351597.9</v>
      </c>
      <c r="BV10" s="223"/>
      <c r="BW10" s="223"/>
      <c r="BX10" s="223"/>
      <c r="BY10" s="224"/>
      <c r="BZ10" s="222">
        <f>SUM(BZ12:CD16)</f>
        <v>122080140.56</v>
      </c>
      <c r="CA10" s="223"/>
      <c r="CB10" s="223"/>
      <c r="CC10" s="223"/>
      <c r="CD10" s="232"/>
      <c r="CE10" s="14" t="s">
        <v>186</v>
      </c>
      <c r="CF10" s="219" t="s">
        <v>187</v>
      </c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1"/>
      <c r="CW10" s="222">
        <f>SUM(CW12:DA16)</f>
        <v>0</v>
      </c>
      <c r="CX10" s="223"/>
      <c r="CY10" s="223"/>
      <c r="CZ10" s="223"/>
      <c r="DA10" s="224"/>
      <c r="DB10" s="222">
        <f>SUM(DB12:DF16)</f>
        <v>0</v>
      </c>
      <c r="DC10" s="223"/>
      <c r="DD10" s="223"/>
      <c r="DE10" s="223"/>
      <c r="DF10" s="232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 customHeight="1">
      <c r="A11" s="34"/>
      <c r="B11" s="240" t="s">
        <v>188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233"/>
      <c r="T11" s="234"/>
      <c r="U11" s="234"/>
      <c r="V11" s="234"/>
      <c r="W11" s="235"/>
      <c r="X11" s="233"/>
      <c r="Y11" s="234"/>
      <c r="Z11" s="234"/>
      <c r="AA11" s="234"/>
      <c r="AB11" s="236"/>
      <c r="AC11" s="3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2"/>
      <c r="AV11" s="3"/>
      <c r="AW11" s="3"/>
      <c r="AX11" s="3"/>
      <c r="AY11" s="3"/>
      <c r="AZ11" s="3"/>
      <c r="BA11" s="3"/>
      <c r="BB11" s="3"/>
      <c r="BC11" s="34"/>
      <c r="BD11" s="240" t="s">
        <v>188</v>
      </c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2"/>
      <c r="BU11" s="233"/>
      <c r="BV11" s="234"/>
      <c r="BW11" s="234"/>
      <c r="BX11" s="234"/>
      <c r="BY11" s="235"/>
      <c r="BZ11" s="233"/>
      <c r="CA11" s="234"/>
      <c r="CB11" s="234"/>
      <c r="CC11" s="234"/>
      <c r="CD11" s="236"/>
      <c r="CE11" s="34"/>
      <c r="CF11" s="240" t="s">
        <v>188</v>
      </c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2"/>
      <c r="CW11" s="233"/>
      <c r="CX11" s="234"/>
      <c r="CY11" s="234"/>
      <c r="CZ11" s="234"/>
      <c r="DA11" s="235"/>
      <c r="DB11" s="233"/>
      <c r="DC11" s="234"/>
      <c r="DD11" s="234"/>
      <c r="DE11" s="234"/>
      <c r="DF11" s="236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4" ht="15" customHeight="1" thickBot="1">
      <c r="A12" s="34" t="s">
        <v>6</v>
      </c>
      <c r="B12" s="237" t="s">
        <v>189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222">
        <f>'[1]Przychody'!$X$22+'[1]Przychody'!$X$9</f>
        <v>131461460.60000001</v>
      </c>
      <c r="T12" s="223"/>
      <c r="U12" s="223"/>
      <c r="V12" s="223"/>
      <c r="W12" s="232"/>
      <c r="X12" s="222">
        <f>'[1]Przychody'!$AM$22+'[1]Przychody'!$AM$9</f>
        <v>124801838.46000001</v>
      </c>
      <c r="Y12" s="223"/>
      <c r="Z12" s="223"/>
      <c r="AA12" s="223"/>
      <c r="AB12" s="232"/>
      <c r="AC12" s="15"/>
      <c r="AD12" s="103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5"/>
      <c r="AV12" s="3"/>
      <c r="AW12" s="3"/>
      <c r="AX12" s="3"/>
      <c r="AY12" s="3"/>
      <c r="AZ12" s="3"/>
      <c r="BA12" s="3"/>
      <c r="BB12" s="3"/>
      <c r="BC12" s="34" t="s">
        <v>6</v>
      </c>
      <c r="BD12" s="237" t="s">
        <v>189</v>
      </c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9"/>
      <c r="BU12" s="233">
        <f>'[1]Przychody'!$X$9+'[1]Przychody'!$X$22</f>
        <v>131461460.60000001</v>
      </c>
      <c r="BV12" s="234"/>
      <c r="BW12" s="234"/>
      <c r="BX12" s="234"/>
      <c r="BY12" s="235"/>
      <c r="BZ12" s="222">
        <f>'[1]Przychody'!$AM$9+'[1]Przychody'!$AM$22</f>
        <v>124801838.46000001</v>
      </c>
      <c r="CA12" s="223"/>
      <c r="CB12" s="223"/>
      <c r="CC12" s="223"/>
      <c r="CD12" s="232"/>
      <c r="CE12" s="34" t="s">
        <v>6</v>
      </c>
      <c r="CF12" s="237" t="s">
        <v>189</v>
      </c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9"/>
      <c r="CW12" s="233"/>
      <c r="CX12" s="234"/>
      <c r="CY12" s="234"/>
      <c r="CZ12" s="234"/>
      <c r="DA12" s="235"/>
      <c r="DB12" s="222"/>
      <c r="DC12" s="223"/>
      <c r="DD12" s="223"/>
      <c r="DE12" s="223"/>
      <c r="DF12" s="232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</row>
    <row r="13" spans="1:124" ht="15" customHeight="1">
      <c r="A13" s="243" t="s">
        <v>190</v>
      </c>
      <c r="B13" s="245" t="s">
        <v>191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7"/>
      <c r="S13" s="228">
        <f>'[1]Koszty_rodzajowe'!$AC$28</f>
        <v>-555991.12</v>
      </c>
      <c r="T13" s="229"/>
      <c r="U13" s="229"/>
      <c r="V13" s="229"/>
      <c r="W13" s="230"/>
      <c r="X13" s="228">
        <f>'[1]Koszty_rodzajowe'!$AM$28</f>
        <v>-3577345.34</v>
      </c>
      <c r="Y13" s="229"/>
      <c r="Z13" s="229"/>
      <c r="AA13" s="229"/>
      <c r="AB13" s="230"/>
      <c r="AC13" s="15"/>
      <c r="AD13" s="6"/>
      <c r="AE13" s="6"/>
      <c r="AF13" s="6"/>
      <c r="AG13" s="6"/>
      <c r="AH13" s="6"/>
      <c r="AI13" s="57"/>
      <c r="AJ13" s="6"/>
      <c r="AK13" s="57"/>
      <c r="AL13" s="6"/>
      <c r="AM13" s="6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243" t="s">
        <v>190</v>
      </c>
      <c r="BD13" s="245" t="s">
        <v>191</v>
      </c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7"/>
      <c r="BU13" s="228">
        <f>'[1]Koszty_rodzajowe'!$AC$28</f>
        <v>-555991.12</v>
      </c>
      <c r="BV13" s="229"/>
      <c r="BW13" s="229"/>
      <c r="BX13" s="229"/>
      <c r="BY13" s="231"/>
      <c r="BZ13" s="228">
        <f>'[1]Koszty_rodzajowe'!$AM$28</f>
        <v>-3577345.34</v>
      </c>
      <c r="CA13" s="229"/>
      <c r="CB13" s="229"/>
      <c r="CC13" s="229"/>
      <c r="CD13" s="230"/>
      <c r="CE13" s="243" t="s">
        <v>190</v>
      </c>
      <c r="CF13" s="245" t="s">
        <v>191</v>
      </c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7"/>
      <c r="CW13" s="228"/>
      <c r="CX13" s="229"/>
      <c r="CY13" s="229"/>
      <c r="CZ13" s="229"/>
      <c r="DA13" s="231"/>
      <c r="DB13" s="228"/>
      <c r="DC13" s="229"/>
      <c r="DD13" s="229"/>
      <c r="DE13" s="229"/>
      <c r="DF13" s="230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</row>
    <row r="14" spans="1:124" ht="15" customHeight="1">
      <c r="A14" s="244"/>
      <c r="B14" s="248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50"/>
      <c r="S14" s="251"/>
      <c r="T14" s="252"/>
      <c r="U14" s="252"/>
      <c r="V14" s="252"/>
      <c r="W14" s="254"/>
      <c r="X14" s="251"/>
      <c r="Y14" s="252"/>
      <c r="Z14" s="252"/>
      <c r="AA14" s="252"/>
      <c r="AB14" s="254"/>
      <c r="AC14" s="15"/>
      <c r="AD14" s="172"/>
      <c r="AE14" s="172"/>
      <c r="AF14" s="172"/>
      <c r="AG14" s="172"/>
      <c r="AH14" s="172"/>
      <c r="AI14" s="172"/>
      <c r="AJ14" s="172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244"/>
      <c r="BD14" s="248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50"/>
      <c r="BU14" s="251"/>
      <c r="BV14" s="252"/>
      <c r="BW14" s="252"/>
      <c r="BX14" s="252"/>
      <c r="BY14" s="253"/>
      <c r="BZ14" s="251"/>
      <c r="CA14" s="252"/>
      <c r="CB14" s="252"/>
      <c r="CC14" s="252"/>
      <c r="CD14" s="254"/>
      <c r="CE14" s="244"/>
      <c r="CF14" s="248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50"/>
      <c r="CW14" s="251"/>
      <c r="CX14" s="252"/>
      <c r="CY14" s="252"/>
      <c r="CZ14" s="252"/>
      <c r="DA14" s="253"/>
      <c r="DB14" s="251"/>
      <c r="DC14" s="252"/>
      <c r="DD14" s="252"/>
      <c r="DE14" s="252"/>
      <c r="DF14" s="254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</row>
    <row r="15" spans="1:124" ht="15" customHeight="1">
      <c r="A15" s="34" t="s">
        <v>192</v>
      </c>
      <c r="B15" s="237" t="s">
        <v>193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233">
        <f>'[1]Koszty_rodzajowe'!$AC$27</f>
        <v>418591.76</v>
      </c>
      <c r="T15" s="234"/>
      <c r="U15" s="234"/>
      <c r="V15" s="234"/>
      <c r="W15" s="236"/>
      <c r="X15" s="233">
        <f>'[1]Koszty_rodzajowe'!$AM$27</f>
        <v>849995.08</v>
      </c>
      <c r="Y15" s="234"/>
      <c r="Z15" s="234"/>
      <c r="AA15" s="234"/>
      <c r="AB15" s="236"/>
      <c r="AC15" s="3"/>
      <c r="AD15" s="172"/>
      <c r="AE15" s="172"/>
      <c r="AF15" s="172"/>
      <c r="AG15" s="172"/>
      <c r="AH15" s="172"/>
      <c r="AI15" s="172"/>
      <c r="AJ15" s="172"/>
      <c r="AK15" s="6"/>
      <c r="AL15" s="6"/>
      <c r="AM15" s="6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4" t="s">
        <v>192</v>
      </c>
      <c r="BD15" s="237" t="s">
        <v>193</v>
      </c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9"/>
      <c r="BU15" s="233">
        <f>'[1]Koszty_rodzajowe'!$AC$27</f>
        <v>418591.76</v>
      </c>
      <c r="BV15" s="234"/>
      <c r="BW15" s="234"/>
      <c r="BX15" s="234"/>
      <c r="BY15" s="235"/>
      <c r="BZ15" s="233">
        <f>'[1]Koszty_rodzajowe'!$AM$27</f>
        <v>849995.08</v>
      </c>
      <c r="CA15" s="234"/>
      <c r="CB15" s="234"/>
      <c r="CC15" s="234"/>
      <c r="CD15" s="236"/>
      <c r="CE15" s="34" t="s">
        <v>192</v>
      </c>
      <c r="CF15" s="237" t="s">
        <v>193</v>
      </c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9"/>
      <c r="CW15" s="233"/>
      <c r="CX15" s="234"/>
      <c r="CY15" s="234"/>
      <c r="CZ15" s="234"/>
      <c r="DA15" s="235"/>
      <c r="DB15" s="233"/>
      <c r="DC15" s="234"/>
      <c r="DD15" s="234"/>
      <c r="DE15" s="234"/>
      <c r="DF15" s="236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spans="1:124" ht="15" customHeight="1">
      <c r="A16" s="34" t="s">
        <v>194</v>
      </c>
      <c r="B16" s="237" t="s">
        <v>195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271">
        <f>'[1]Przychody'!$X$15</f>
        <v>27536.66</v>
      </c>
      <c r="T16" s="272"/>
      <c r="U16" s="272"/>
      <c r="V16" s="272"/>
      <c r="W16" s="273"/>
      <c r="X16" s="271">
        <f>'[1]Przychody'!$AM$15</f>
        <v>5652.36</v>
      </c>
      <c r="Y16" s="272"/>
      <c r="Z16" s="272"/>
      <c r="AA16" s="272"/>
      <c r="AB16" s="273"/>
      <c r="AC16" s="3"/>
      <c r="AD16" s="172"/>
      <c r="AE16" s="172"/>
      <c r="AF16" s="172"/>
      <c r="AG16" s="172"/>
      <c r="AH16" s="172"/>
      <c r="AI16" s="172"/>
      <c r="AJ16" s="172"/>
      <c r="AK16" s="6"/>
      <c r="AL16" s="6"/>
      <c r="AM16" s="6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4" t="s">
        <v>194</v>
      </c>
      <c r="BD16" s="237" t="s">
        <v>195</v>
      </c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9"/>
      <c r="BU16" s="233">
        <f>'[1]Przychody'!$X$15</f>
        <v>27536.66</v>
      </c>
      <c r="BV16" s="234"/>
      <c r="BW16" s="234"/>
      <c r="BX16" s="234"/>
      <c r="BY16" s="235"/>
      <c r="BZ16" s="233">
        <f>'[1]Przychody'!$AM$15</f>
        <v>5652.36</v>
      </c>
      <c r="CA16" s="234"/>
      <c r="CB16" s="234"/>
      <c r="CC16" s="234"/>
      <c r="CD16" s="236"/>
      <c r="CE16" s="34" t="s">
        <v>194</v>
      </c>
      <c r="CF16" s="237" t="s">
        <v>195</v>
      </c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9"/>
      <c r="CW16" s="233"/>
      <c r="CX16" s="234"/>
      <c r="CY16" s="234"/>
      <c r="CZ16" s="234"/>
      <c r="DA16" s="235"/>
      <c r="DB16" s="233"/>
      <c r="DC16" s="234"/>
      <c r="DD16" s="234"/>
      <c r="DE16" s="234"/>
      <c r="DF16" s="236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4" ht="15" customHeight="1">
      <c r="A17" s="14" t="s">
        <v>196</v>
      </c>
      <c r="B17" s="219" t="s">
        <v>197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222">
        <f>S18+S19+S20+S21+S23+S24+S25+S26</f>
        <v>132712745.52</v>
      </c>
      <c r="T17" s="223"/>
      <c r="U17" s="223"/>
      <c r="V17" s="223"/>
      <c r="W17" s="224"/>
      <c r="X17" s="222">
        <f>X18+X19+X20+X21+X23+X24+X25+X26</f>
        <v>122320303.65</v>
      </c>
      <c r="Y17" s="223"/>
      <c r="Z17" s="223"/>
      <c r="AA17" s="223"/>
      <c r="AB17" s="232"/>
      <c r="AC17" s="15"/>
      <c r="AD17" s="172"/>
      <c r="AE17" s="172"/>
      <c r="AF17" s="172"/>
      <c r="AG17" s="172"/>
      <c r="AH17" s="172"/>
      <c r="AI17" s="172"/>
      <c r="AJ17" s="172"/>
      <c r="AK17" s="6"/>
      <c r="AL17" s="6"/>
      <c r="AM17" s="6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14" t="s">
        <v>196</v>
      </c>
      <c r="BD17" s="219" t="s">
        <v>197</v>
      </c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1"/>
      <c r="BU17" s="222">
        <f>BU18+BU19+BU20+BU21+BU23+BU24+BU25+BU26</f>
        <v>132712745.52</v>
      </c>
      <c r="BV17" s="223"/>
      <c r="BW17" s="223"/>
      <c r="BX17" s="223"/>
      <c r="BY17" s="224"/>
      <c r="BZ17" s="222">
        <f>BZ18+BZ19+BZ20+BZ21+BZ23+BZ24+BZ25+BZ26</f>
        <v>122320303.65</v>
      </c>
      <c r="CA17" s="223"/>
      <c r="CB17" s="223"/>
      <c r="CC17" s="223"/>
      <c r="CD17" s="232"/>
      <c r="CE17" s="14" t="s">
        <v>196</v>
      </c>
      <c r="CF17" s="219" t="s">
        <v>197</v>
      </c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1"/>
      <c r="CW17" s="222">
        <f>CW18+CW19+CW20+CW21+CW23+CW24+CW25+CW26</f>
        <v>0</v>
      </c>
      <c r="CX17" s="223"/>
      <c r="CY17" s="223"/>
      <c r="CZ17" s="223"/>
      <c r="DA17" s="224"/>
      <c r="DB17" s="222">
        <f>DB18+DB19+DB20+DB21+DB23+DB24+DB25+DB26</f>
        <v>0</v>
      </c>
      <c r="DC17" s="223"/>
      <c r="DD17" s="223"/>
      <c r="DE17" s="223"/>
      <c r="DF17" s="232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</row>
    <row r="18" spans="1:124" ht="15" customHeight="1">
      <c r="A18" s="34" t="s">
        <v>6</v>
      </c>
      <c r="B18" s="237" t="s">
        <v>112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233">
        <f>'[1]Koszty_rodzajowe'!$AC$10</f>
        <v>3733088.1</v>
      </c>
      <c r="T18" s="234"/>
      <c r="U18" s="234"/>
      <c r="V18" s="234"/>
      <c r="W18" s="236"/>
      <c r="X18" s="233">
        <f>'[1]Koszty_rodzajowe'!$AM$10</f>
        <v>3019696.73</v>
      </c>
      <c r="Y18" s="234"/>
      <c r="Z18" s="234"/>
      <c r="AA18" s="234"/>
      <c r="AB18" s="236"/>
      <c r="AC18" s="1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4" t="s">
        <v>6</v>
      </c>
      <c r="BD18" s="237" t="s">
        <v>112</v>
      </c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9"/>
      <c r="BU18" s="233">
        <f>'[1]Koszty_rodzajowe'!$AC$10</f>
        <v>3733088.1</v>
      </c>
      <c r="BV18" s="234"/>
      <c r="BW18" s="234"/>
      <c r="BX18" s="234"/>
      <c r="BY18" s="235"/>
      <c r="BZ18" s="233">
        <f>'[1]Koszty_rodzajowe'!$AM$10</f>
        <v>3019696.73</v>
      </c>
      <c r="CA18" s="234"/>
      <c r="CB18" s="234"/>
      <c r="CC18" s="234"/>
      <c r="CD18" s="236"/>
      <c r="CE18" s="34" t="s">
        <v>6</v>
      </c>
      <c r="CF18" s="237" t="s">
        <v>112</v>
      </c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9"/>
      <c r="CW18" s="233"/>
      <c r="CX18" s="234"/>
      <c r="CY18" s="234"/>
      <c r="CZ18" s="234"/>
      <c r="DA18" s="235"/>
      <c r="DB18" s="233"/>
      <c r="DC18" s="234"/>
      <c r="DD18" s="234"/>
      <c r="DE18" s="234"/>
      <c r="DF18" s="236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</row>
    <row r="19" spans="1:124" ht="15" customHeight="1">
      <c r="A19" s="34" t="s">
        <v>190</v>
      </c>
      <c r="B19" s="237" t="s">
        <v>198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/>
      <c r="S19" s="233">
        <f>'[1]Koszty_rodzajowe'!$AC$11</f>
        <v>7804325.16</v>
      </c>
      <c r="T19" s="234"/>
      <c r="U19" s="234"/>
      <c r="V19" s="234"/>
      <c r="W19" s="236"/>
      <c r="X19" s="233">
        <f>'[1]Koszty_rodzajowe'!$AM$11</f>
        <v>7196710.34</v>
      </c>
      <c r="Y19" s="234"/>
      <c r="Z19" s="234"/>
      <c r="AA19" s="234"/>
      <c r="AB19" s="236"/>
      <c r="AC19" s="3"/>
      <c r="AD19" s="172"/>
      <c r="AE19" s="172"/>
      <c r="AF19" s="172"/>
      <c r="AG19" s="172"/>
      <c r="AH19" s="172"/>
      <c r="AI19" s="172"/>
      <c r="AJ19" s="172"/>
      <c r="AK19" s="6"/>
      <c r="AL19" s="6"/>
      <c r="AM19" s="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4" t="s">
        <v>190</v>
      </c>
      <c r="BD19" s="237" t="s">
        <v>198</v>
      </c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9"/>
      <c r="BU19" s="233">
        <f>'[1]Koszty_rodzajowe'!$AC$11</f>
        <v>7804325.16</v>
      </c>
      <c r="BV19" s="234"/>
      <c r="BW19" s="234"/>
      <c r="BX19" s="234"/>
      <c r="BY19" s="235"/>
      <c r="BZ19" s="233">
        <f>'[1]Koszty_rodzajowe'!$AM$11</f>
        <v>7196710.34</v>
      </c>
      <c r="CA19" s="234"/>
      <c r="CB19" s="234"/>
      <c r="CC19" s="234"/>
      <c r="CD19" s="236"/>
      <c r="CE19" s="34" t="s">
        <v>190</v>
      </c>
      <c r="CF19" s="237" t="s">
        <v>198</v>
      </c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9"/>
      <c r="CW19" s="233"/>
      <c r="CX19" s="234"/>
      <c r="CY19" s="234"/>
      <c r="CZ19" s="234"/>
      <c r="DA19" s="235"/>
      <c r="DB19" s="233"/>
      <c r="DC19" s="234"/>
      <c r="DD19" s="234"/>
      <c r="DE19" s="234"/>
      <c r="DF19" s="236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</row>
    <row r="20" spans="1:124" ht="15" customHeight="1">
      <c r="A20" s="34" t="s">
        <v>192</v>
      </c>
      <c r="B20" s="237" t="s">
        <v>199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9"/>
      <c r="S20" s="233">
        <f>'[1]Koszty_rodzajowe'!$AC$12</f>
        <v>11764189.61</v>
      </c>
      <c r="T20" s="234"/>
      <c r="U20" s="234"/>
      <c r="V20" s="234"/>
      <c r="W20" s="236"/>
      <c r="X20" s="233">
        <f>'[1]Koszty_rodzajowe'!$AM$12</f>
        <v>11578809.899999999</v>
      </c>
      <c r="Y20" s="234"/>
      <c r="Z20" s="234"/>
      <c r="AA20" s="234"/>
      <c r="AB20" s="236"/>
      <c r="AC20" s="3"/>
      <c r="AD20" s="172"/>
      <c r="AE20" s="172"/>
      <c r="AF20" s="172"/>
      <c r="AG20" s="172"/>
      <c r="AH20" s="172"/>
      <c r="AI20" s="172"/>
      <c r="AJ20" s="172"/>
      <c r="AK20" s="6"/>
      <c r="AL20" s="6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4" t="s">
        <v>192</v>
      </c>
      <c r="BD20" s="237" t="s">
        <v>199</v>
      </c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9"/>
      <c r="BU20" s="233">
        <f>'[1]Koszty_rodzajowe'!$AC$12</f>
        <v>11764189.61</v>
      </c>
      <c r="BV20" s="234"/>
      <c r="BW20" s="234"/>
      <c r="BX20" s="234"/>
      <c r="BY20" s="235"/>
      <c r="BZ20" s="233">
        <f>'[1]Koszty_rodzajowe'!$AM$12</f>
        <v>11578809.899999999</v>
      </c>
      <c r="CA20" s="234"/>
      <c r="CB20" s="234"/>
      <c r="CC20" s="234"/>
      <c r="CD20" s="236"/>
      <c r="CE20" s="34" t="s">
        <v>192</v>
      </c>
      <c r="CF20" s="237" t="s">
        <v>199</v>
      </c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9"/>
      <c r="CW20" s="233"/>
      <c r="CX20" s="234"/>
      <c r="CY20" s="234"/>
      <c r="CZ20" s="234"/>
      <c r="DA20" s="235"/>
      <c r="DB20" s="233"/>
      <c r="DC20" s="234"/>
      <c r="DD20" s="234"/>
      <c r="DE20" s="234"/>
      <c r="DF20" s="236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</row>
    <row r="21" spans="1:124" ht="15" customHeight="1">
      <c r="A21" s="34" t="s">
        <v>194</v>
      </c>
      <c r="B21" s="237" t="s">
        <v>200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233">
        <f>'[1]Koszty_rodzajowe'!$AC$17</f>
        <v>170948.91</v>
      </c>
      <c r="T21" s="234"/>
      <c r="U21" s="234"/>
      <c r="V21" s="234"/>
      <c r="W21" s="236"/>
      <c r="X21" s="233">
        <f>'[1]Koszty_rodzajowe'!$AM$17</f>
        <v>178729.2</v>
      </c>
      <c r="Y21" s="234"/>
      <c r="Z21" s="234"/>
      <c r="AA21" s="234"/>
      <c r="AB21" s="236"/>
      <c r="AC21" s="3"/>
      <c r="AD21" s="172"/>
      <c r="AE21" s="172"/>
      <c r="AF21" s="172"/>
      <c r="AG21" s="172"/>
      <c r="AH21" s="172"/>
      <c r="AI21" s="172"/>
      <c r="AJ21" s="172"/>
      <c r="AK21" s="6"/>
      <c r="AL21" s="6"/>
      <c r="AM21" s="6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4" t="s">
        <v>194</v>
      </c>
      <c r="BD21" s="237" t="s">
        <v>200</v>
      </c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9"/>
      <c r="BU21" s="233">
        <f>'[1]Koszty_rodzajowe'!$AC$17</f>
        <v>170948.91</v>
      </c>
      <c r="BV21" s="234"/>
      <c r="BW21" s="234"/>
      <c r="BX21" s="234"/>
      <c r="BY21" s="235"/>
      <c r="BZ21" s="233">
        <f>'[1]Koszty_rodzajowe'!$AM$17</f>
        <v>178729.2</v>
      </c>
      <c r="CA21" s="234"/>
      <c r="CB21" s="234"/>
      <c r="CC21" s="234"/>
      <c r="CD21" s="236"/>
      <c r="CE21" s="34" t="s">
        <v>194</v>
      </c>
      <c r="CF21" s="237" t="s">
        <v>200</v>
      </c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9"/>
      <c r="CW21" s="233"/>
      <c r="CX21" s="234"/>
      <c r="CY21" s="234"/>
      <c r="CZ21" s="234"/>
      <c r="DA21" s="235"/>
      <c r="DB21" s="233"/>
      <c r="DC21" s="234"/>
      <c r="DD21" s="234"/>
      <c r="DE21" s="234"/>
      <c r="DF21" s="236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</row>
    <row r="22" spans="1:124" ht="15" customHeight="1">
      <c r="A22" s="34"/>
      <c r="B22" s="240" t="s">
        <v>201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  <c r="S22" s="233"/>
      <c r="T22" s="234"/>
      <c r="U22" s="234"/>
      <c r="V22" s="234"/>
      <c r="W22" s="236"/>
      <c r="X22" s="233"/>
      <c r="Y22" s="234"/>
      <c r="Z22" s="234"/>
      <c r="AA22" s="234"/>
      <c r="AB22" s="236"/>
      <c r="AC22" s="3"/>
      <c r="AD22" s="172"/>
      <c r="AE22" s="172"/>
      <c r="AF22" s="172"/>
      <c r="AG22" s="172"/>
      <c r="AH22" s="172"/>
      <c r="AI22" s="172"/>
      <c r="AJ22" s="172"/>
      <c r="AK22" s="6"/>
      <c r="AL22" s="6"/>
      <c r="AM22" s="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4"/>
      <c r="BD22" s="240" t="s">
        <v>201</v>
      </c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2"/>
      <c r="BU22" s="233"/>
      <c r="BV22" s="234"/>
      <c r="BW22" s="234"/>
      <c r="BX22" s="234"/>
      <c r="BY22" s="235"/>
      <c r="BZ22" s="233"/>
      <c r="CA22" s="234"/>
      <c r="CB22" s="234"/>
      <c r="CC22" s="234"/>
      <c r="CD22" s="236"/>
      <c r="CE22" s="34"/>
      <c r="CF22" s="240" t="s">
        <v>201</v>
      </c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2"/>
      <c r="CW22" s="233"/>
      <c r="CX22" s="234"/>
      <c r="CY22" s="234"/>
      <c r="CZ22" s="234"/>
      <c r="DA22" s="235"/>
      <c r="DB22" s="233"/>
      <c r="DC22" s="234"/>
      <c r="DD22" s="234"/>
      <c r="DE22" s="234"/>
      <c r="DF22" s="236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</row>
    <row r="23" spans="1:124" ht="15" customHeight="1">
      <c r="A23" s="34" t="s">
        <v>202</v>
      </c>
      <c r="B23" s="237" t="s">
        <v>203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233">
        <f>'[1]Koszty_rodzajowe'!$AC$18</f>
        <v>87615037.58</v>
      </c>
      <c r="T23" s="234"/>
      <c r="U23" s="234"/>
      <c r="V23" s="234"/>
      <c r="W23" s="236"/>
      <c r="X23" s="233">
        <f>'[1]Koszty_rodzajowe'!$AM$18</f>
        <v>78964057.53</v>
      </c>
      <c r="Y23" s="234"/>
      <c r="Z23" s="234"/>
      <c r="AA23" s="234"/>
      <c r="AB23" s="236"/>
      <c r="AC23" s="1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4" t="s">
        <v>202</v>
      </c>
      <c r="BD23" s="237" t="s">
        <v>203</v>
      </c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9"/>
      <c r="BU23" s="233">
        <f>'[1]Koszty_rodzajowe'!$AC$18</f>
        <v>87615037.58</v>
      </c>
      <c r="BV23" s="234"/>
      <c r="BW23" s="234"/>
      <c r="BX23" s="234"/>
      <c r="BY23" s="235"/>
      <c r="BZ23" s="233">
        <f>'[1]Koszty_rodzajowe'!$AM$18</f>
        <v>78964057.53</v>
      </c>
      <c r="CA23" s="234"/>
      <c r="CB23" s="234"/>
      <c r="CC23" s="234"/>
      <c r="CD23" s="236"/>
      <c r="CE23" s="34" t="s">
        <v>202</v>
      </c>
      <c r="CF23" s="237" t="s">
        <v>203</v>
      </c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9"/>
      <c r="CW23" s="233"/>
      <c r="CX23" s="234"/>
      <c r="CY23" s="234"/>
      <c r="CZ23" s="234"/>
      <c r="DA23" s="235"/>
      <c r="DB23" s="233"/>
      <c r="DC23" s="234"/>
      <c r="DD23" s="234"/>
      <c r="DE23" s="234"/>
      <c r="DF23" s="236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</row>
    <row r="24" spans="1:124" ht="15" customHeight="1">
      <c r="A24" s="34" t="s">
        <v>204</v>
      </c>
      <c r="B24" s="237" t="s">
        <v>205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233">
        <f>'[1]Koszty_rodzajowe'!$AC$19</f>
        <v>18179853.94</v>
      </c>
      <c r="T24" s="234"/>
      <c r="U24" s="234"/>
      <c r="V24" s="234"/>
      <c r="W24" s="236"/>
      <c r="X24" s="233">
        <f>'[1]Koszty_rodzajowe'!$AM$19</f>
        <v>16939253.42</v>
      </c>
      <c r="Y24" s="234"/>
      <c r="Z24" s="234"/>
      <c r="AA24" s="234"/>
      <c r="AB24" s="236"/>
      <c r="AC24" s="3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4" t="s">
        <v>204</v>
      </c>
      <c r="BD24" s="237" t="s">
        <v>205</v>
      </c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9"/>
      <c r="BU24" s="233">
        <f>'[1]Koszty_rodzajowe'!$AC$19</f>
        <v>18179853.94</v>
      </c>
      <c r="BV24" s="234"/>
      <c r="BW24" s="234"/>
      <c r="BX24" s="234"/>
      <c r="BY24" s="235"/>
      <c r="BZ24" s="233">
        <f>'[1]Koszty_rodzajowe'!$AM$19</f>
        <v>16939253.42</v>
      </c>
      <c r="CA24" s="234"/>
      <c r="CB24" s="234"/>
      <c r="CC24" s="234"/>
      <c r="CD24" s="236"/>
      <c r="CE24" s="34" t="s">
        <v>204</v>
      </c>
      <c r="CF24" s="237" t="s">
        <v>205</v>
      </c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9"/>
      <c r="CW24" s="233"/>
      <c r="CX24" s="234"/>
      <c r="CY24" s="234"/>
      <c r="CZ24" s="234"/>
      <c r="DA24" s="235"/>
      <c r="DB24" s="233"/>
      <c r="DC24" s="234"/>
      <c r="DD24" s="234"/>
      <c r="DE24" s="234"/>
      <c r="DF24" s="236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</row>
    <row r="25" spans="1:124" ht="15" customHeight="1">
      <c r="A25" s="34" t="s">
        <v>206</v>
      </c>
      <c r="B25" s="237" t="s">
        <v>207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233">
        <f>'[1]Koszty_rodzajowe'!$AC$20</f>
        <v>3429515.12</v>
      </c>
      <c r="T25" s="234"/>
      <c r="U25" s="234"/>
      <c r="V25" s="234"/>
      <c r="W25" s="236"/>
      <c r="X25" s="233">
        <f>'[1]Koszty_rodzajowe'!$AM$20</f>
        <v>4436150.63</v>
      </c>
      <c r="Y25" s="234"/>
      <c r="Z25" s="234"/>
      <c r="AA25" s="234"/>
      <c r="AB25" s="236"/>
      <c r="AC25" s="15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4" t="s">
        <v>206</v>
      </c>
      <c r="BD25" s="237" t="s">
        <v>207</v>
      </c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9"/>
      <c r="BU25" s="233">
        <f>'[1]Koszty_rodzajowe'!$AC$20</f>
        <v>3429515.12</v>
      </c>
      <c r="BV25" s="234"/>
      <c r="BW25" s="234"/>
      <c r="BX25" s="234"/>
      <c r="BY25" s="235"/>
      <c r="BZ25" s="233">
        <f>'[1]Koszty_rodzajowe'!$AM$20</f>
        <v>4436150.63</v>
      </c>
      <c r="CA25" s="234"/>
      <c r="CB25" s="234"/>
      <c r="CC25" s="234"/>
      <c r="CD25" s="236"/>
      <c r="CE25" s="34" t="s">
        <v>206</v>
      </c>
      <c r="CF25" s="237" t="s">
        <v>207</v>
      </c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9"/>
      <c r="CW25" s="233"/>
      <c r="CX25" s="234"/>
      <c r="CY25" s="234"/>
      <c r="CZ25" s="234"/>
      <c r="DA25" s="235"/>
      <c r="DB25" s="233"/>
      <c r="DC25" s="234"/>
      <c r="DD25" s="234"/>
      <c r="DE25" s="234"/>
      <c r="DF25" s="236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</row>
    <row r="26" spans="1:124" ht="15" customHeight="1">
      <c r="A26" s="34" t="s">
        <v>208</v>
      </c>
      <c r="B26" s="237" t="s">
        <v>209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9"/>
      <c r="S26" s="233">
        <f>'[1]Koszty_rodzajowe'!$AC$26</f>
        <v>15787.1</v>
      </c>
      <c r="T26" s="234"/>
      <c r="U26" s="234"/>
      <c r="V26" s="234"/>
      <c r="W26" s="236"/>
      <c r="X26" s="233">
        <f>'[1]Koszty_rodzajowe'!$AM$26</f>
        <v>6895.9</v>
      </c>
      <c r="Y26" s="234"/>
      <c r="Z26" s="234"/>
      <c r="AA26" s="234"/>
      <c r="AB26" s="236"/>
      <c r="AC26" s="15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4" t="s">
        <v>208</v>
      </c>
      <c r="BD26" s="237" t="s">
        <v>209</v>
      </c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9"/>
      <c r="BU26" s="233">
        <f>'[1]Koszty_rodzajowe'!$AC$26</f>
        <v>15787.1</v>
      </c>
      <c r="BV26" s="234"/>
      <c r="BW26" s="234"/>
      <c r="BX26" s="234"/>
      <c r="BY26" s="235"/>
      <c r="BZ26" s="233">
        <f>'[1]Koszty_rodzajowe'!$AM$26</f>
        <v>6895.9</v>
      </c>
      <c r="CA26" s="234"/>
      <c r="CB26" s="234"/>
      <c r="CC26" s="234"/>
      <c r="CD26" s="236"/>
      <c r="CE26" s="34" t="s">
        <v>208</v>
      </c>
      <c r="CF26" s="237" t="s">
        <v>209</v>
      </c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9"/>
      <c r="CW26" s="233"/>
      <c r="CX26" s="234"/>
      <c r="CY26" s="234"/>
      <c r="CZ26" s="234"/>
      <c r="DA26" s="235"/>
      <c r="DB26" s="233"/>
      <c r="DC26" s="234"/>
      <c r="DD26" s="234"/>
      <c r="DE26" s="234"/>
      <c r="DF26" s="236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</row>
    <row r="27" spans="1:124" ht="15" customHeight="1">
      <c r="A27" s="14" t="s">
        <v>210</v>
      </c>
      <c r="B27" s="219" t="s">
        <v>211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1"/>
      <c r="S27" s="222">
        <f>S10-S17</f>
        <v>-1361147.6199999899</v>
      </c>
      <c r="T27" s="223"/>
      <c r="U27" s="223"/>
      <c r="V27" s="223"/>
      <c r="W27" s="224"/>
      <c r="X27" s="222">
        <f>X10-X17</f>
        <v>-240163.09000000358</v>
      </c>
      <c r="Y27" s="223"/>
      <c r="Z27" s="223"/>
      <c r="AA27" s="223"/>
      <c r="AB27" s="232"/>
      <c r="AC27" s="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14" t="s">
        <v>210</v>
      </c>
      <c r="BD27" s="219" t="s">
        <v>211</v>
      </c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1"/>
      <c r="BU27" s="222">
        <f>BU10-BU17</f>
        <v>-1361147.6199999899</v>
      </c>
      <c r="BV27" s="223"/>
      <c r="BW27" s="223"/>
      <c r="BX27" s="223"/>
      <c r="BY27" s="224"/>
      <c r="BZ27" s="222">
        <f>BZ10-BZ17</f>
        <v>-240163.09000000358</v>
      </c>
      <c r="CA27" s="223"/>
      <c r="CB27" s="223"/>
      <c r="CC27" s="223"/>
      <c r="CD27" s="232"/>
      <c r="CE27" s="14" t="s">
        <v>210</v>
      </c>
      <c r="CF27" s="219" t="s">
        <v>211</v>
      </c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1"/>
      <c r="CW27" s="222">
        <f>CW10-CW17</f>
        <v>0</v>
      </c>
      <c r="CX27" s="223"/>
      <c r="CY27" s="223"/>
      <c r="CZ27" s="223"/>
      <c r="DA27" s="224"/>
      <c r="DB27" s="222">
        <f>DB10-DB17</f>
        <v>0</v>
      </c>
      <c r="DC27" s="223"/>
      <c r="DD27" s="223"/>
      <c r="DE27" s="223"/>
      <c r="DF27" s="232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</row>
    <row r="28" spans="1:124" ht="15" customHeight="1">
      <c r="A28" s="14" t="s">
        <v>212</v>
      </c>
      <c r="B28" s="219" t="s">
        <v>213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222">
        <f>SUM(S29:W31)</f>
        <v>6529888.49</v>
      </c>
      <c r="T28" s="223"/>
      <c r="U28" s="223"/>
      <c r="V28" s="223"/>
      <c r="W28" s="224"/>
      <c r="X28" s="222">
        <f>SUM(X29:AB31)</f>
        <v>15685688.45</v>
      </c>
      <c r="Y28" s="223"/>
      <c r="Z28" s="223"/>
      <c r="AA28" s="223"/>
      <c r="AB28" s="232"/>
      <c r="AC28" s="3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14" t="s">
        <v>212</v>
      </c>
      <c r="BD28" s="219" t="s">
        <v>213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1"/>
      <c r="BU28" s="222">
        <f>SUM(BU29:BY31)</f>
        <v>6529888.49</v>
      </c>
      <c r="BV28" s="223"/>
      <c r="BW28" s="223"/>
      <c r="BX28" s="223"/>
      <c r="BY28" s="224"/>
      <c r="BZ28" s="222">
        <f>SUM(BZ29:CD31)</f>
        <v>15685688.45</v>
      </c>
      <c r="CA28" s="223"/>
      <c r="CB28" s="223"/>
      <c r="CC28" s="223"/>
      <c r="CD28" s="232"/>
      <c r="CE28" s="14" t="s">
        <v>212</v>
      </c>
      <c r="CF28" s="219" t="s">
        <v>213</v>
      </c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1"/>
      <c r="CW28" s="222">
        <f>SUM(CW29:DA31)</f>
        <v>0</v>
      </c>
      <c r="CX28" s="223"/>
      <c r="CY28" s="223"/>
      <c r="CZ28" s="223"/>
      <c r="DA28" s="224"/>
      <c r="DB28" s="222">
        <f>SUM(DB29:DF31)</f>
        <v>0</v>
      </c>
      <c r="DC28" s="223"/>
      <c r="DD28" s="223"/>
      <c r="DE28" s="223"/>
      <c r="DF28" s="232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</row>
    <row r="29" spans="1:124" ht="15" customHeight="1">
      <c r="A29" s="34" t="s">
        <v>6</v>
      </c>
      <c r="B29" s="237" t="s">
        <v>214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233">
        <f>'[1]Poz_przych_oper'!$AC$9</f>
        <v>0</v>
      </c>
      <c r="T29" s="234"/>
      <c r="U29" s="234"/>
      <c r="V29" s="234"/>
      <c r="W29" s="235"/>
      <c r="X29" s="233">
        <f>'[1]Poz_przych_oper'!$AM$9</f>
        <v>0</v>
      </c>
      <c r="Y29" s="234"/>
      <c r="Z29" s="234"/>
      <c r="AA29" s="234"/>
      <c r="AB29" s="236"/>
      <c r="AC29" s="1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4" t="s">
        <v>6</v>
      </c>
      <c r="BD29" s="237" t="s">
        <v>214</v>
      </c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9"/>
      <c r="BU29" s="233">
        <f>'[1]Poz_przych_oper'!$AC$9</f>
        <v>0</v>
      </c>
      <c r="BV29" s="234"/>
      <c r="BW29" s="234"/>
      <c r="BX29" s="234"/>
      <c r="BY29" s="235"/>
      <c r="BZ29" s="233">
        <f>'[1]Poz_przych_oper'!$AM$9</f>
        <v>0</v>
      </c>
      <c r="CA29" s="234"/>
      <c r="CB29" s="234"/>
      <c r="CC29" s="234"/>
      <c r="CD29" s="236"/>
      <c r="CE29" s="34" t="s">
        <v>6</v>
      </c>
      <c r="CF29" s="237" t="s">
        <v>214</v>
      </c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9"/>
      <c r="CW29" s="233"/>
      <c r="CX29" s="234"/>
      <c r="CY29" s="234"/>
      <c r="CZ29" s="234"/>
      <c r="DA29" s="235"/>
      <c r="DB29" s="233"/>
      <c r="DC29" s="234"/>
      <c r="DD29" s="234"/>
      <c r="DE29" s="234"/>
      <c r="DF29" s="236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</row>
    <row r="30" spans="1:124" ht="15" customHeight="1">
      <c r="A30" s="34" t="s">
        <v>190</v>
      </c>
      <c r="B30" s="237" t="s">
        <v>215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9"/>
      <c r="S30" s="233">
        <f>'[1]Poz_przych_oper'!$AC$20</f>
        <v>0</v>
      </c>
      <c r="T30" s="234"/>
      <c r="U30" s="234"/>
      <c r="V30" s="234"/>
      <c r="W30" s="235"/>
      <c r="X30" s="233">
        <f>'[1]Poz_przych_oper'!$AM$20</f>
        <v>0</v>
      </c>
      <c r="Y30" s="234"/>
      <c r="Z30" s="234"/>
      <c r="AA30" s="234"/>
      <c r="AB30" s="236"/>
      <c r="AC30" s="15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4" t="s">
        <v>190</v>
      </c>
      <c r="BD30" s="237" t="s">
        <v>215</v>
      </c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9"/>
      <c r="BU30" s="233">
        <f>'[1]Poz_przych_oper'!$AC$20</f>
        <v>0</v>
      </c>
      <c r="BV30" s="234"/>
      <c r="BW30" s="234"/>
      <c r="BX30" s="234"/>
      <c r="BY30" s="235"/>
      <c r="BZ30" s="233">
        <f>'[1]Poz_przych_oper'!$AM$20</f>
        <v>0</v>
      </c>
      <c r="CA30" s="234"/>
      <c r="CB30" s="234"/>
      <c r="CC30" s="234"/>
      <c r="CD30" s="236"/>
      <c r="CE30" s="34" t="s">
        <v>190</v>
      </c>
      <c r="CF30" s="237" t="s">
        <v>215</v>
      </c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9"/>
      <c r="CW30" s="233"/>
      <c r="CX30" s="234"/>
      <c r="CY30" s="234"/>
      <c r="CZ30" s="234"/>
      <c r="DA30" s="235"/>
      <c r="DB30" s="233"/>
      <c r="DC30" s="234"/>
      <c r="DD30" s="234"/>
      <c r="DE30" s="234"/>
      <c r="DF30" s="236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</row>
    <row r="31" spans="1:124" ht="15" customHeight="1">
      <c r="A31" s="34" t="s">
        <v>192</v>
      </c>
      <c r="B31" s="237" t="s">
        <v>216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  <c r="S31" s="233">
        <f>'[1]Poz_przych_oper'!$AC$23</f>
        <v>6529888.49</v>
      </c>
      <c r="T31" s="234"/>
      <c r="U31" s="234"/>
      <c r="V31" s="234"/>
      <c r="W31" s="236"/>
      <c r="X31" s="233">
        <f>'[1]Poz_przych_oper'!$AM$23</f>
        <v>15685688.45</v>
      </c>
      <c r="Y31" s="234"/>
      <c r="Z31" s="234"/>
      <c r="AA31" s="234"/>
      <c r="AB31" s="236"/>
      <c r="AC31" s="1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4" t="s">
        <v>192</v>
      </c>
      <c r="BD31" s="237" t="s">
        <v>216</v>
      </c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9"/>
      <c r="BU31" s="233">
        <f>'[1]Poz_przych_oper'!$AC$23</f>
        <v>6529888.49</v>
      </c>
      <c r="BV31" s="234"/>
      <c r="BW31" s="234"/>
      <c r="BX31" s="234"/>
      <c r="BY31" s="235"/>
      <c r="BZ31" s="233">
        <f>'[1]Poz_przych_oper'!$AM$23</f>
        <v>15685688.45</v>
      </c>
      <c r="CA31" s="234"/>
      <c r="CB31" s="234"/>
      <c r="CC31" s="234"/>
      <c r="CD31" s="236"/>
      <c r="CE31" s="34" t="s">
        <v>192</v>
      </c>
      <c r="CF31" s="237" t="s">
        <v>216</v>
      </c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9"/>
      <c r="CW31" s="233"/>
      <c r="CX31" s="234"/>
      <c r="CY31" s="234"/>
      <c r="CZ31" s="234"/>
      <c r="DA31" s="235"/>
      <c r="DB31" s="233"/>
      <c r="DC31" s="234"/>
      <c r="DD31" s="234"/>
      <c r="DE31" s="234"/>
      <c r="DF31" s="236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</row>
    <row r="32" spans="1:124" ht="15" customHeight="1">
      <c r="A32" s="14" t="s">
        <v>217</v>
      </c>
      <c r="B32" s="219" t="s">
        <v>218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222">
        <f>SUM(S33:W35)</f>
        <v>5387422.73</v>
      </c>
      <c r="T32" s="223"/>
      <c r="U32" s="223"/>
      <c r="V32" s="223"/>
      <c r="W32" s="224"/>
      <c r="X32" s="222">
        <f>SUM(X33:AB35)</f>
        <v>4703003.99</v>
      </c>
      <c r="Y32" s="223"/>
      <c r="Z32" s="223"/>
      <c r="AA32" s="223"/>
      <c r="AB32" s="232"/>
      <c r="AC32" s="1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14" t="s">
        <v>217</v>
      </c>
      <c r="BD32" s="219" t="s">
        <v>218</v>
      </c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1"/>
      <c r="BU32" s="222">
        <f>SUM(BU33:BY35)</f>
        <v>5387422.73</v>
      </c>
      <c r="BV32" s="223"/>
      <c r="BW32" s="223"/>
      <c r="BX32" s="223"/>
      <c r="BY32" s="224"/>
      <c r="BZ32" s="222">
        <f>SUM(BZ33:CD35)</f>
        <v>4703003.99</v>
      </c>
      <c r="CA32" s="223"/>
      <c r="CB32" s="223"/>
      <c r="CC32" s="223"/>
      <c r="CD32" s="232"/>
      <c r="CE32" s="14" t="s">
        <v>217</v>
      </c>
      <c r="CF32" s="219" t="s">
        <v>218</v>
      </c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1"/>
      <c r="CW32" s="222">
        <f>SUM(CW33:DA35)</f>
        <v>0</v>
      </c>
      <c r="CX32" s="223"/>
      <c r="CY32" s="223"/>
      <c r="CZ32" s="223"/>
      <c r="DA32" s="224"/>
      <c r="DB32" s="222">
        <f>SUM(DB33:DF35)</f>
        <v>0</v>
      </c>
      <c r="DC32" s="223"/>
      <c r="DD32" s="223"/>
      <c r="DE32" s="223"/>
      <c r="DF32" s="2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ht="15" customHeight="1">
      <c r="A33" s="34" t="s">
        <v>6</v>
      </c>
      <c r="B33" s="237" t="s">
        <v>219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9"/>
      <c r="S33" s="233">
        <f>'[1]Poz_koszty_oper'!$AC$9</f>
        <v>38005.57</v>
      </c>
      <c r="T33" s="234"/>
      <c r="U33" s="234"/>
      <c r="V33" s="234"/>
      <c r="W33" s="235"/>
      <c r="X33" s="233">
        <f>'[1]Poz_koszty_oper'!$AM$9</f>
        <v>21459.85</v>
      </c>
      <c r="Y33" s="234"/>
      <c r="Z33" s="234"/>
      <c r="AA33" s="234"/>
      <c r="AB33" s="236"/>
      <c r="AC33" s="1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4" t="s">
        <v>6</v>
      </c>
      <c r="BD33" s="237" t="s">
        <v>219</v>
      </c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9"/>
      <c r="BU33" s="233">
        <f>'[1]Poz_koszty_oper'!$AC$9</f>
        <v>38005.57</v>
      </c>
      <c r="BV33" s="234"/>
      <c r="BW33" s="234"/>
      <c r="BX33" s="234"/>
      <c r="BY33" s="235"/>
      <c r="BZ33" s="233">
        <f>'[1]Poz_koszty_oper'!$AM$9</f>
        <v>21459.85</v>
      </c>
      <c r="CA33" s="234"/>
      <c r="CB33" s="234"/>
      <c r="CC33" s="234"/>
      <c r="CD33" s="236"/>
      <c r="CE33" s="34" t="s">
        <v>6</v>
      </c>
      <c r="CF33" s="237" t="s">
        <v>219</v>
      </c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9"/>
      <c r="CW33" s="233"/>
      <c r="CX33" s="234"/>
      <c r="CY33" s="234"/>
      <c r="CZ33" s="234"/>
      <c r="DA33" s="235"/>
      <c r="DB33" s="233"/>
      <c r="DC33" s="234"/>
      <c r="DD33" s="234"/>
      <c r="DE33" s="234"/>
      <c r="DF33" s="236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124" ht="15" customHeight="1">
      <c r="A34" s="34" t="s">
        <v>190</v>
      </c>
      <c r="B34" s="237" t="s">
        <v>220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/>
      <c r="S34" s="233">
        <f>'[1]Poz_koszty_oper'!$AC$21</f>
        <v>38716.98</v>
      </c>
      <c r="T34" s="234"/>
      <c r="U34" s="234"/>
      <c r="V34" s="234"/>
      <c r="W34" s="235"/>
      <c r="X34" s="233">
        <f>'[1]Poz_koszty_oper'!$AM$21</f>
        <v>628163.2100000001</v>
      </c>
      <c r="Y34" s="234"/>
      <c r="Z34" s="234"/>
      <c r="AA34" s="234"/>
      <c r="AB34" s="236"/>
      <c r="AC34" s="1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4" t="s">
        <v>190</v>
      </c>
      <c r="BD34" s="237" t="s">
        <v>220</v>
      </c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9"/>
      <c r="BU34" s="233">
        <f>'[1]Poz_koszty_oper'!$AC$21</f>
        <v>38716.98</v>
      </c>
      <c r="BV34" s="234"/>
      <c r="BW34" s="234"/>
      <c r="BX34" s="234"/>
      <c r="BY34" s="235"/>
      <c r="BZ34" s="233">
        <f>'[1]Poz_koszty_oper'!$AM$21</f>
        <v>628163.2100000001</v>
      </c>
      <c r="CA34" s="234"/>
      <c r="CB34" s="234"/>
      <c r="CC34" s="234"/>
      <c r="CD34" s="236"/>
      <c r="CE34" s="34" t="s">
        <v>190</v>
      </c>
      <c r="CF34" s="237" t="s">
        <v>220</v>
      </c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9"/>
      <c r="CW34" s="233"/>
      <c r="CX34" s="234"/>
      <c r="CY34" s="234"/>
      <c r="CZ34" s="234"/>
      <c r="DA34" s="235"/>
      <c r="DB34" s="233"/>
      <c r="DC34" s="234"/>
      <c r="DD34" s="234"/>
      <c r="DE34" s="234"/>
      <c r="DF34" s="236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</row>
    <row r="35" spans="1:124" ht="15" customHeight="1">
      <c r="A35" s="34" t="s">
        <v>192</v>
      </c>
      <c r="B35" s="237" t="s">
        <v>221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  <c r="S35" s="233">
        <f>'[1]Poz_koszty_oper'!$AC$28</f>
        <v>5310700.180000001</v>
      </c>
      <c r="T35" s="234"/>
      <c r="U35" s="234"/>
      <c r="V35" s="234"/>
      <c r="W35" s="235"/>
      <c r="X35" s="233">
        <f>'[1]Poz_koszty_oper'!$AM$28</f>
        <v>4053380.93</v>
      </c>
      <c r="Y35" s="234"/>
      <c r="Z35" s="234"/>
      <c r="AA35" s="234"/>
      <c r="AB35" s="236"/>
      <c r="AC35" s="1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4" t="s">
        <v>192</v>
      </c>
      <c r="BD35" s="237" t="s">
        <v>221</v>
      </c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9"/>
      <c r="BU35" s="233">
        <f>'[1]Poz_koszty_oper'!$AC$28</f>
        <v>5310700.180000001</v>
      </c>
      <c r="BV35" s="234"/>
      <c r="BW35" s="234"/>
      <c r="BX35" s="234"/>
      <c r="BY35" s="235"/>
      <c r="BZ35" s="233">
        <f>'[1]Poz_koszty_oper'!$AM$28</f>
        <v>4053380.93</v>
      </c>
      <c r="CA35" s="234"/>
      <c r="CB35" s="234"/>
      <c r="CC35" s="234"/>
      <c r="CD35" s="236"/>
      <c r="CE35" s="34" t="s">
        <v>192</v>
      </c>
      <c r="CF35" s="237" t="s">
        <v>221</v>
      </c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9"/>
      <c r="CW35" s="233"/>
      <c r="CX35" s="234"/>
      <c r="CY35" s="234"/>
      <c r="CZ35" s="234"/>
      <c r="DA35" s="235"/>
      <c r="DB35" s="233"/>
      <c r="DC35" s="234"/>
      <c r="DD35" s="234"/>
      <c r="DE35" s="234"/>
      <c r="DF35" s="236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ht="15" customHeight="1">
      <c r="A36" s="14" t="s">
        <v>175</v>
      </c>
      <c r="B36" s="219" t="s">
        <v>222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22">
        <f>S27+S28-S32</f>
        <v>-218681.8599999901</v>
      </c>
      <c r="T36" s="223"/>
      <c r="U36" s="223"/>
      <c r="V36" s="223"/>
      <c r="W36" s="224"/>
      <c r="X36" s="222">
        <f>X27+X28-X32</f>
        <v>10742521.369999995</v>
      </c>
      <c r="Y36" s="223"/>
      <c r="Z36" s="223"/>
      <c r="AA36" s="223"/>
      <c r="AB36" s="232"/>
      <c r="AC36" s="1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14" t="s">
        <v>175</v>
      </c>
      <c r="BD36" s="219" t="s">
        <v>222</v>
      </c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1"/>
      <c r="BU36" s="222">
        <f>BU27+BU28-BU32</f>
        <v>-218681.8599999901</v>
      </c>
      <c r="BV36" s="223"/>
      <c r="BW36" s="223"/>
      <c r="BX36" s="223"/>
      <c r="BY36" s="224"/>
      <c r="BZ36" s="222">
        <f>BZ27+BZ28-BZ32</f>
        <v>10742521.369999995</v>
      </c>
      <c r="CA36" s="223"/>
      <c r="CB36" s="223"/>
      <c r="CC36" s="223"/>
      <c r="CD36" s="232"/>
      <c r="CE36" s="14" t="s">
        <v>175</v>
      </c>
      <c r="CF36" s="219" t="s">
        <v>222</v>
      </c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1"/>
      <c r="CW36" s="222">
        <f>CW27+CW28-CW32</f>
        <v>0</v>
      </c>
      <c r="CX36" s="223"/>
      <c r="CY36" s="223"/>
      <c r="CZ36" s="223"/>
      <c r="DA36" s="224"/>
      <c r="DB36" s="222">
        <f>DB27+DB28-DB32</f>
        <v>0</v>
      </c>
      <c r="DC36" s="223"/>
      <c r="DD36" s="223"/>
      <c r="DE36" s="223"/>
      <c r="DF36" s="232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7" spans="1:124" ht="15" customHeight="1">
      <c r="A37" s="14" t="s">
        <v>177</v>
      </c>
      <c r="B37" s="219" t="s">
        <v>223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1"/>
      <c r="S37" s="222">
        <f>S38+S40+S42+S43+S44</f>
        <v>2089839.89</v>
      </c>
      <c r="T37" s="223"/>
      <c r="U37" s="223"/>
      <c r="V37" s="223"/>
      <c r="W37" s="224"/>
      <c r="X37" s="222">
        <f>X38+X40+X42+X43+X44</f>
        <v>2578942.1900000004</v>
      </c>
      <c r="Y37" s="223"/>
      <c r="Z37" s="223"/>
      <c r="AA37" s="223"/>
      <c r="AB37" s="232"/>
      <c r="AC37" s="1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14" t="s">
        <v>177</v>
      </c>
      <c r="BD37" s="219" t="s">
        <v>223</v>
      </c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1"/>
      <c r="BU37" s="222">
        <f>BU38+BU40+BU42+BU43+BU44</f>
        <v>2089839.89</v>
      </c>
      <c r="BV37" s="223"/>
      <c r="BW37" s="223"/>
      <c r="BX37" s="223"/>
      <c r="BY37" s="224"/>
      <c r="BZ37" s="222">
        <f>BZ38+BZ40+BZ42+BZ43+BZ44</f>
        <v>2578942.1900000004</v>
      </c>
      <c r="CA37" s="223"/>
      <c r="CB37" s="223"/>
      <c r="CC37" s="223"/>
      <c r="CD37" s="232"/>
      <c r="CE37" s="14" t="s">
        <v>177</v>
      </c>
      <c r="CF37" s="219" t="s">
        <v>223</v>
      </c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1"/>
      <c r="CW37" s="222">
        <f>CW38+CW40+CW42+CW43+CW44</f>
        <v>0</v>
      </c>
      <c r="CX37" s="223"/>
      <c r="CY37" s="223"/>
      <c r="CZ37" s="223"/>
      <c r="DA37" s="224"/>
      <c r="DB37" s="222">
        <f>DB38+DB40+DB42+DB43+DB44</f>
        <v>0</v>
      </c>
      <c r="DC37" s="223"/>
      <c r="DD37" s="223"/>
      <c r="DE37" s="223"/>
      <c r="DF37" s="232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  <row r="38" spans="1:124" ht="15" customHeight="1">
      <c r="A38" s="34" t="s">
        <v>6</v>
      </c>
      <c r="B38" s="237" t="s">
        <v>224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233"/>
      <c r="T38" s="234"/>
      <c r="U38" s="234"/>
      <c r="V38" s="234"/>
      <c r="W38" s="235"/>
      <c r="X38" s="233"/>
      <c r="Y38" s="234"/>
      <c r="Z38" s="234"/>
      <c r="AA38" s="234"/>
      <c r="AB38" s="236"/>
      <c r="AC38" s="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4" t="s">
        <v>6</v>
      </c>
      <c r="BD38" s="237" t="s">
        <v>224</v>
      </c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9"/>
      <c r="BU38" s="233">
        <f>'[1]Przych_fin'!$AC$9</f>
        <v>0</v>
      </c>
      <c r="BV38" s="234"/>
      <c r="BW38" s="234"/>
      <c r="BX38" s="234"/>
      <c r="BY38" s="235"/>
      <c r="BZ38" s="233">
        <f>'[1]Przych_fin'!$AM$9</f>
        <v>0</v>
      </c>
      <c r="CA38" s="234"/>
      <c r="CB38" s="234"/>
      <c r="CC38" s="234"/>
      <c r="CD38" s="236"/>
      <c r="CE38" s="34" t="s">
        <v>6</v>
      </c>
      <c r="CF38" s="237" t="s">
        <v>224</v>
      </c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9"/>
      <c r="CW38" s="233"/>
      <c r="CX38" s="234"/>
      <c r="CY38" s="234"/>
      <c r="CZ38" s="234"/>
      <c r="DA38" s="235"/>
      <c r="DB38" s="233"/>
      <c r="DC38" s="234"/>
      <c r="DD38" s="234"/>
      <c r="DE38" s="234"/>
      <c r="DF38" s="236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</row>
    <row r="39" spans="1:124" ht="15" customHeight="1">
      <c r="A39" s="34"/>
      <c r="B39" s="240" t="s">
        <v>188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2"/>
      <c r="S39" s="233"/>
      <c r="T39" s="234"/>
      <c r="U39" s="234"/>
      <c r="V39" s="234"/>
      <c r="W39" s="235"/>
      <c r="X39" s="233"/>
      <c r="Y39" s="234"/>
      <c r="Z39" s="234"/>
      <c r="AA39" s="234"/>
      <c r="AB39" s="236"/>
      <c r="AC39" s="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4"/>
      <c r="BD39" s="240" t="s">
        <v>188</v>
      </c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2"/>
      <c r="BU39" s="233">
        <f>'[1]Przych_fin'!$AC$10</f>
        <v>0</v>
      </c>
      <c r="BV39" s="234"/>
      <c r="BW39" s="234"/>
      <c r="BX39" s="234"/>
      <c r="BY39" s="235"/>
      <c r="BZ39" s="233">
        <f>'[1]Przych_fin'!$AQ$10</f>
        <v>0</v>
      </c>
      <c r="CA39" s="234"/>
      <c r="CB39" s="234"/>
      <c r="CC39" s="234"/>
      <c r="CD39" s="236"/>
      <c r="CE39" s="34"/>
      <c r="CF39" s="240" t="s">
        <v>188</v>
      </c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2"/>
      <c r="CW39" s="233"/>
      <c r="CX39" s="234"/>
      <c r="CY39" s="234"/>
      <c r="CZ39" s="234"/>
      <c r="DA39" s="235"/>
      <c r="DB39" s="233"/>
      <c r="DC39" s="234"/>
      <c r="DD39" s="234"/>
      <c r="DE39" s="234"/>
      <c r="DF39" s="236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</row>
    <row r="40" spans="1:124" ht="15" customHeight="1">
      <c r="A40" s="34" t="s">
        <v>190</v>
      </c>
      <c r="B40" s="237" t="s">
        <v>225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S40" s="233">
        <f>'[1]Przych_fin'!$AC$13</f>
        <v>2089839.89</v>
      </c>
      <c r="T40" s="234"/>
      <c r="U40" s="234"/>
      <c r="V40" s="234"/>
      <c r="W40" s="236"/>
      <c r="X40" s="233">
        <f>'[1]Przych_fin'!$AM$13</f>
        <v>1962215.84</v>
      </c>
      <c r="Y40" s="234"/>
      <c r="Z40" s="234"/>
      <c r="AA40" s="234"/>
      <c r="AB40" s="236"/>
      <c r="AC40" s="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4" t="s">
        <v>190</v>
      </c>
      <c r="BD40" s="237" t="s">
        <v>225</v>
      </c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9"/>
      <c r="BU40" s="233">
        <f>'[1]Przych_fin'!$AC$13</f>
        <v>2089839.89</v>
      </c>
      <c r="BV40" s="234"/>
      <c r="BW40" s="234"/>
      <c r="BX40" s="234"/>
      <c r="BY40" s="235"/>
      <c r="BZ40" s="233">
        <f>'[1]Przych_fin'!$AM$13</f>
        <v>1962215.84</v>
      </c>
      <c r="CA40" s="234"/>
      <c r="CB40" s="234"/>
      <c r="CC40" s="234"/>
      <c r="CD40" s="236"/>
      <c r="CE40" s="34" t="s">
        <v>190</v>
      </c>
      <c r="CF40" s="237" t="s">
        <v>225</v>
      </c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9"/>
      <c r="CW40" s="233"/>
      <c r="CX40" s="234"/>
      <c r="CY40" s="234"/>
      <c r="CZ40" s="234"/>
      <c r="DA40" s="235"/>
      <c r="DB40" s="233"/>
      <c r="DC40" s="234"/>
      <c r="DD40" s="234"/>
      <c r="DE40" s="234"/>
      <c r="DF40" s="236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</row>
    <row r="41" spans="1:124" ht="15" customHeight="1">
      <c r="A41" s="34"/>
      <c r="B41" s="240" t="s">
        <v>188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2"/>
      <c r="S41" s="233"/>
      <c r="T41" s="234"/>
      <c r="U41" s="234"/>
      <c r="V41" s="234"/>
      <c r="W41" s="235"/>
      <c r="X41" s="233"/>
      <c r="Y41" s="234"/>
      <c r="Z41" s="234"/>
      <c r="AA41" s="234"/>
      <c r="AB41" s="236"/>
      <c r="AC41" s="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4"/>
      <c r="BD41" s="240" t="s">
        <v>188</v>
      </c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2"/>
      <c r="BU41" s="233">
        <f>'[1]Przych_fin'!$AC$14</f>
        <v>0</v>
      </c>
      <c r="BV41" s="234"/>
      <c r="BW41" s="234"/>
      <c r="BX41" s="234"/>
      <c r="BY41" s="235"/>
      <c r="BZ41" s="233">
        <f>'[1]Przych_fin'!$AQ$14</f>
        <v>0</v>
      </c>
      <c r="CA41" s="234"/>
      <c r="CB41" s="234"/>
      <c r="CC41" s="234"/>
      <c r="CD41" s="236"/>
      <c r="CE41" s="34"/>
      <c r="CF41" s="240" t="s">
        <v>188</v>
      </c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2"/>
      <c r="CW41" s="233"/>
      <c r="CX41" s="234"/>
      <c r="CY41" s="234"/>
      <c r="CZ41" s="234"/>
      <c r="DA41" s="235"/>
      <c r="DB41" s="233"/>
      <c r="DC41" s="234"/>
      <c r="DD41" s="234"/>
      <c r="DE41" s="234"/>
      <c r="DF41" s="236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</row>
    <row r="42" spans="1:124" ht="15" customHeight="1">
      <c r="A42" s="34" t="s">
        <v>192</v>
      </c>
      <c r="B42" s="237" t="s">
        <v>226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233"/>
      <c r="T42" s="234"/>
      <c r="U42" s="234"/>
      <c r="V42" s="234"/>
      <c r="W42" s="235"/>
      <c r="X42" s="233"/>
      <c r="Y42" s="234"/>
      <c r="Z42" s="234"/>
      <c r="AA42" s="234"/>
      <c r="AB42" s="236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4" t="s">
        <v>192</v>
      </c>
      <c r="BD42" s="237" t="s">
        <v>226</v>
      </c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9"/>
      <c r="BU42" s="233">
        <f>'[1]Przych_fin'!$AC$25</f>
        <v>0</v>
      </c>
      <c r="BV42" s="234"/>
      <c r="BW42" s="234"/>
      <c r="BX42" s="234"/>
      <c r="BY42" s="235"/>
      <c r="BZ42" s="233">
        <f>'[1]Przych_fin'!$AM$25</f>
        <v>0</v>
      </c>
      <c r="CA42" s="234"/>
      <c r="CB42" s="234"/>
      <c r="CC42" s="234"/>
      <c r="CD42" s="236"/>
      <c r="CE42" s="34" t="s">
        <v>192</v>
      </c>
      <c r="CF42" s="237" t="s">
        <v>226</v>
      </c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9"/>
      <c r="CW42" s="233"/>
      <c r="CX42" s="234"/>
      <c r="CY42" s="234"/>
      <c r="CZ42" s="234"/>
      <c r="DA42" s="235"/>
      <c r="DB42" s="233"/>
      <c r="DC42" s="234"/>
      <c r="DD42" s="234"/>
      <c r="DE42" s="234"/>
      <c r="DF42" s="236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</row>
    <row r="43" spans="1:124" ht="15" customHeight="1">
      <c r="A43" s="34" t="s">
        <v>194</v>
      </c>
      <c r="B43" s="237" t="s">
        <v>227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233"/>
      <c r="T43" s="234"/>
      <c r="U43" s="234"/>
      <c r="V43" s="234"/>
      <c r="W43" s="235"/>
      <c r="X43" s="233"/>
      <c r="Y43" s="234"/>
      <c r="Z43" s="234"/>
      <c r="AA43" s="234"/>
      <c r="AB43" s="236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4" t="s">
        <v>194</v>
      </c>
      <c r="BD43" s="237" t="s">
        <v>227</v>
      </c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9"/>
      <c r="BU43" s="233">
        <f>'[1]Przych_fin'!$AC$30</f>
        <v>0</v>
      </c>
      <c r="BV43" s="234"/>
      <c r="BW43" s="234"/>
      <c r="BX43" s="234"/>
      <c r="BY43" s="235"/>
      <c r="BZ43" s="233">
        <f>'[1]Przych_fin'!$AM$30</f>
        <v>0</v>
      </c>
      <c r="CA43" s="234"/>
      <c r="CB43" s="234"/>
      <c r="CC43" s="234"/>
      <c r="CD43" s="236"/>
      <c r="CE43" s="34" t="s">
        <v>194</v>
      </c>
      <c r="CF43" s="237" t="s">
        <v>227</v>
      </c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9"/>
      <c r="CW43" s="233"/>
      <c r="CX43" s="234"/>
      <c r="CY43" s="234"/>
      <c r="CZ43" s="234"/>
      <c r="DA43" s="235"/>
      <c r="DB43" s="233"/>
      <c r="DC43" s="234"/>
      <c r="DD43" s="234"/>
      <c r="DE43" s="234"/>
      <c r="DF43" s="236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</row>
    <row r="44" spans="1:124" ht="15" customHeight="1">
      <c r="A44" s="34" t="s">
        <v>228</v>
      </c>
      <c r="B44" s="237" t="s">
        <v>229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233">
        <f>'[1]Przych_fin'!$AC$32</f>
        <v>0</v>
      </c>
      <c r="T44" s="234"/>
      <c r="U44" s="234"/>
      <c r="V44" s="234"/>
      <c r="W44" s="236"/>
      <c r="X44" s="233">
        <f>'[1]Przych_fin'!$AM$32</f>
        <v>616726.3500000001</v>
      </c>
      <c r="Y44" s="234"/>
      <c r="Z44" s="234"/>
      <c r="AA44" s="234"/>
      <c r="AB44" s="236"/>
      <c r="AC44" s="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4" t="s">
        <v>228</v>
      </c>
      <c r="BD44" s="237" t="s">
        <v>229</v>
      </c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9"/>
      <c r="BU44" s="233">
        <f>'[1]Przych_fin'!$AC$32</f>
        <v>0</v>
      </c>
      <c r="BV44" s="234"/>
      <c r="BW44" s="234"/>
      <c r="BX44" s="234"/>
      <c r="BY44" s="235"/>
      <c r="BZ44" s="233">
        <f>'[1]Przych_fin'!$AM$32</f>
        <v>616726.3500000001</v>
      </c>
      <c r="CA44" s="234"/>
      <c r="CB44" s="234"/>
      <c r="CC44" s="234"/>
      <c r="CD44" s="236"/>
      <c r="CE44" s="34" t="s">
        <v>228</v>
      </c>
      <c r="CF44" s="237" t="s">
        <v>229</v>
      </c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9"/>
      <c r="CW44" s="233"/>
      <c r="CX44" s="234"/>
      <c r="CY44" s="234"/>
      <c r="CZ44" s="234"/>
      <c r="DA44" s="235"/>
      <c r="DB44" s="233"/>
      <c r="DC44" s="234"/>
      <c r="DD44" s="234"/>
      <c r="DE44" s="234"/>
      <c r="DF44" s="236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</row>
    <row r="45" spans="1:124" ht="15" customHeight="1">
      <c r="A45" s="14" t="s">
        <v>230</v>
      </c>
      <c r="B45" s="219" t="s">
        <v>231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1"/>
      <c r="S45" s="222">
        <f>S46+S48+S49+S50</f>
        <v>337206.55</v>
      </c>
      <c r="T45" s="223"/>
      <c r="U45" s="223"/>
      <c r="V45" s="223"/>
      <c r="W45" s="224"/>
      <c r="X45" s="222">
        <f>X46+X48+X49+X50</f>
        <v>95376.32</v>
      </c>
      <c r="Y45" s="223"/>
      <c r="Z45" s="223"/>
      <c r="AA45" s="223"/>
      <c r="AB45" s="232"/>
      <c r="AC45" s="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4" t="s">
        <v>230</v>
      </c>
      <c r="BD45" s="219" t="s">
        <v>231</v>
      </c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1"/>
      <c r="BU45" s="222">
        <f>BU46+BU48+BU49+BU50</f>
        <v>337206.55</v>
      </c>
      <c r="BV45" s="223"/>
      <c r="BW45" s="223"/>
      <c r="BX45" s="223"/>
      <c r="BY45" s="224"/>
      <c r="BZ45" s="222">
        <f>BZ46+BZ48+BZ49+BZ50</f>
        <v>95376.32</v>
      </c>
      <c r="CA45" s="223"/>
      <c r="CB45" s="223"/>
      <c r="CC45" s="223"/>
      <c r="CD45" s="232"/>
      <c r="CE45" s="14" t="s">
        <v>230</v>
      </c>
      <c r="CF45" s="219" t="s">
        <v>231</v>
      </c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1"/>
      <c r="CW45" s="222">
        <f>CW46+CW48+CW49+CW50</f>
        <v>0</v>
      </c>
      <c r="CX45" s="223"/>
      <c r="CY45" s="223"/>
      <c r="CZ45" s="223"/>
      <c r="DA45" s="224"/>
      <c r="DB45" s="222">
        <f>DB46+DB48+DB49+DB50</f>
        <v>0</v>
      </c>
      <c r="DC45" s="223"/>
      <c r="DD45" s="223"/>
      <c r="DE45" s="223"/>
      <c r="DF45" s="232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</row>
    <row r="46" spans="1:124" ht="15" customHeight="1">
      <c r="A46" s="34" t="s">
        <v>6</v>
      </c>
      <c r="B46" s="237" t="s">
        <v>225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9"/>
      <c r="S46" s="233">
        <f>'[1]Koszty_fin'!$Z$9</f>
        <v>7696.469999999999</v>
      </c>
      <c r="T46" s="234"/>
      <c r="U46" s="234"/>
      <c r="V46" s="234"/>
      <c r="W46" s="236"/>
      <c r="X46" s="233">
        <f>'[1]Koszty_fin'!$AL$9</f>
        <v>95376.32</v>
      </c>
      <c r="Y46" s="234"/>
      <c r="Z46" s="234"/>
      <c r="AA46" s="234"/>
      <c r="AB46" s="236"/>
      <c r="AC46" s="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4" t="s">
        <v>6</v>
      </c>
      <c r="BD46" s="237" t="s">
        <v>225</v>
      </c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9"/>
      <c r="BU46" s="233">
        <f>'[1]Koszty_fin'!$Z$9</f>
        <v>7696.469999999999</v>
      </c>
      <c r="BV46" s="234"/>
      <c r="BW46" s="234"/>
      <c r="BX46" s="234"/>
      <c r="BY46" s="235"/>
      <c r="BZ46" s="233">
        <f>'[1]Koszty_fin'!$AL$9</f>
        <v>95376.32</v>
      </c>
      <c r="CA46" s="234"/>
      <c r="CB46" s="234"/>
      <c r="CC46" s="234"/>
      <c r="CD46" s="236"/>
      <c r="CE46" s="34" t="s">
        <v>6</v>
      </c>
      <c r="CF46" s="237" t="s">
        <v>225</v>
      </c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9"/>
      <c r="CW46" s="233"/>
      <c r="CX46" s="234"/>
      <c r="CY46" s="234"/>
      <c r="CZ46" s="234"/>
      <c r="DA46" s="235"/>
      <c r="DB46" s="233"/>
      <c r="DC46" s="234"/>
      <c r="DD46" s="234"/>
      <c r="DE46" s="234"/>
      <c r="DF46" s="236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</row>
    <row r="47" spans="1:124" ht="15" customHeight="1">
      <c r="A47" s="34"/>
      <c r="B47" s="240" t="s">
        <v>232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2"/>
      <c r="S47" s="233"/>
      <c r="T47" s="234"/>
      <c r="U47" s="234"/>
      <c r="V47" s="234"/>
      <c r="W47" s="235"/>
      <c r="X47" s="233"/>
      <c r="Y47" s="234"/>
      <c r="Z47" s="234"/>
      <c r="AA47" s="234"/>
      <c r="AB47" s="236"/>
      <c r="AC47" s="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4"/>
      <c r="BD47" s="240" t="s">
        <v>232</v>
      </c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2"/>
      <c r="BU47" s="233">
        <f>'[1]Koszty_fin'!$Z$10</f>
        <v>0</v>
      </c>
      <c r="BV47" s="234"/>
      <c r="BW47" s="234"/>
      <c r="BX47" s="234"/>
      <c r="BY47" s="235"/>
      <c r="BZ47" s="233">
        <f>'[1]Koszty_fin'!$AQ$10</f>
        <v>0</v>
      </c>
      <c r="CA47" s="234"/>
      <c r="CB47" s="234"/>
      <c r="CC47" s="234"/>
      <c r="CD47" s="236"/>
      <c r="CE47" s="34"/>
      <c r="CF47" s="240" t="s">
        <v>232</v>
      </c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2"/>
      <c r="CW47" s="233"/>
      <c r="CX47" s="234"/>
      <c r="CY47" s="234"/>
      <c r="CZ47" s="234"/>
      <c r="DA47" s="235"/>
      <c r="DB47" s="233"/>
      <c r="DC47" s="234"/>
      <c r="DD47" s="234"/>
      <c r="DE47" s="234"/>
      <c r="DF47" s="236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</row>
    <row r="48" spans="1:124" ht="15" customHeight="1">
      <c r="A48" s="34" t="s">
        <v>190</v>
      </c>
      <c r="B48" s="237" t="s">
        <v>233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9"/>
      <c r="S48" s="233"/>
      <c r="T48" s="234"/>
      <c r="U48" s="234"/>
      <c r="V48" s="234"/>
      <c r="W48" s="235"/>
      <c r="X48" s="233"/>
      <c r="Y48" s="234"/>
      <c r="Z48" s="234"/>
      <c r="AA48" s="234"/>
      <c r="AB48" s="236"/>
      <c r="AC48" s="3"/>
      <c r="AD48" s="6"/>
      <c r="AE48" s="6"/>
      <c r="AF48" s="6"/>
      <c r="AG48" s="6"/>
      <c r="AH48" s="6"/>
      <c r="AI48" s="6"/>
      <c r="AJ48" s="6"/>
      <c r="AK48" s="12"/>
      <c r="AL48" s="12"/>
      <c r="AM48" s="12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4" t="s">
        <v>190</v>
      </c>
      <c r="BD48" s="237" t="s">
        <v>233</v>
      </c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9"/>
      <c r="BU48" s="233">
        <f>'[1]Koszty_fin'!$Z$27</f>
        <v>0</v>
      </c>
      <c r="BV48" s="234"/>
      <c r="BW48" s="234"/>
      <c r="BX48" s="234"/>
      <c r="BY48" s="235"/>
      <c r="BZ48" s="233">
        <f>'[1]Koszty_fin'!$AL$27</f>
        <v>0</v>
      </c>
      <c r="CA48" s="234"/>
      <c r="CB48" s="234"/>
      <c r="CC48" s="234"/>
      <c r="CD48" s="236"/>
      <c r="CE48" s="34" t="s">
        <v>190</v>
      </c>
      <c r="CF48" s="237" t="s">
        <v>233</v>
      </c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9"/>
      <c r="CW48" s="233"/>
      <c r="CX48" s="234"/>
      <c r="CY48" s="234"/>
      <c r="CZ48" s="234"/>
      <c r="DA48" s="235"/>
      <c r="DB48" s="233"/>
      <c r="DC48" s="234"/>
      <c r="DD48" s="234"/>
      <c r="DE48" s="234"/>
      <c r="DF48" s="236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</row>
    <row r="49" spans="1:124" ht="15" customHeight="1">
      <c r="A49" s="34" t="s">
        <v>192</v>
      </c>
      <c r="B49" s="237" t="s">
        <v>227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9"/>
      <c r="S49" s="233"/>
      <c r="T49" s="234"/>
      <c r="U49" s="234"/>
      <c r="V49" s="234"/>
      <c r="W49" s="235"/>
      <c r="X49" s="233"/>
      <c r="Y49" s="234"/>
      <c r="Z49" s="234"/>
      <c r="AA49" s="234"/>
      <c r="AB49" s="236"/>
      <c r="AC49" s="3"/>
      <c r="AD49" s="6"/>
      <c r="AE49" s="6"/>
      <c r="AF49" s="6"/>
      <c r="AG49" s="6"/>
      <c r="AH49" s="6"/>
      <c r="AI49" s="6"/>
      <c r="AJ49" s="6"/>
      <c r="AK49" s="12"/>
      <c r="AL49" s="12"/>
      <c r="AM49" s="12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4" t="s">
        <v>192</v>
      </c>
      <c r="BD49" s="237" t="s">
        <v>227</v>
      </c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9"/>
      <c r="BU49" s="233">
        <f>'[1]Koszty_fin'!$Z$31</f>
        <v>0</v>
      </c>
      <c r="BV49" s="234"/>
      <c r="BW49" s="234"/>
      <c r="BX49" s="234"/>
      <c r="BY49" s="235"/>
      <c r="BZ49" s="233">
        <f>'[1]Koszty_fin'!$AL$31</f>
        <v>0</v>
      </c>
      <c r="CA49" s="234"/>
      <c r="CB49" s="234"/>
      <c r="CC49" s="234"/>
      <c r="CD49" s="236"/>
      <c r="CE49" s="34" t="s">
        <v>192</v>
      </c>
      <c r="CF49" s="237" t="s">
        <v>227</v>
      </c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9"/>
      <c r="CW49" s="233"/>
      <c r="CX49" s="234"/>
      <c r="CY49" s="234"/>
      <c r="CZ49" s="234"/>
      <c r="DA49" s="235"/>
      <c r="DB49" s="233"/>
      <c r="DC49" s="234"/>
      <c r="DD49" s="234"/>
      <c r="DE49" s="234"/>
      <c r="DF49" s="236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</row>
    <row r="50" spans="1:124" ht="15" customHeight="1">
      <c r="A50" s="34" t="s">
        <v>194</v>
      </c>
      <c r="B50" s="237" t="s">
        <v>229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9"/>
      <c r="S50" s="233">
        <f>'[1]Koszty_fin'!$Z$35</f>
        <v>329510.08</v>
      </c>
      <c r="T50" s="234"/>
      <c r="U50" s="234"/>
      <c r="V50" s="234"/>
      <c r="W50" s="235"/>
      <c r="X50" s="233">
        <f>'[1]Koszty_fin'!$AL$35</f>
        <v>0</v>
      </c>
      <c r="Y50" s="234"/>
      <c r="Z50" s="234"/>
      <c r="AA50" s="234"/>
      <c r="AB50" s="236"/>
      <c r="AC50" s="3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4" t="s">
        <v>194</v>
      </c>
      <c r="BD50" s="237" t="s">
        <v>229</v>
      </c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9"/>
      <c r="BU50" s="233">
        <f>'[1]Koszty_fin'!$Z$34</f>
        <v>329510.08</v>
      </c>
      <c r="BV50" s="234"/>
      <c r="BW50" s="234"/>
      <c r="BX50" s="234"/>
      <c r="BY50" s="235"/>
      <c r="BZ50" s="233">
        <f>'[1]Koszty_fin'!$AL$34</f>
        <v>0</v>
      </c>
      <c r="CA50" s="234"/>
      <c r="CB50" s="234"/>
      <c r="CC50" s="234"/>
      <c r="CD50" s="236"/>
      <c r="CE50" s="34" t="s">
        <v>194</v>
      </c>
      <c r="CF50" s="237" t="s">
        <v>229</v>
      </c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9"/>
      <c r="CW50" s="233"/>
      <c r="CX50" s="234"/>
      <c r="CY50" s="234"/>
      <c r="CZ50" s="234"/>
      <c r="DA50" s="235"/>
      <c r="DB50" s="233"/>
      <c r="DC50" s="234"/>
      <c r="DD50" s="234"/>
      <c r="DE50" s="234"/>
      <c r="DF50" s="236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</row>
    <row r="51" spans="1:124" ht="15" customHeight="1">
      <c r="A51" s="14" t="s">
        <v>6</v>
      </c>
      <c r="B51" s="219" t="s">
        <v>234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1"/>
      <c r="S51" s="222">
        <f>S36+S37-S45</f>
        <v>1533951.4800000098</v>
      </c>
      <c r="T51" s="223"/>
      <c r="U51" s="223"/>
      <c r="V51" s="223"/>
      <c r="W51" s="224"/>
      <c r="X51" s="222">
        <f>X36+X37-X45</f>
        <v>13226087.239999995</v>
      </c>
      <c r="Y51" s="223"/>
      <c r="Z51" s="223"/>
      <c r="AA51" s="223"/>
      <c r="AB51" s="232"/>
      <c r="AC51" s="3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4" t="s">
        <v>6</v>
      </c>
      <c r="BD51" s="219" t="s">
        <v>234</v>
      </c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1"/>
      <c r="BU51" s="222">
        <f>BU36+BU37-BU45</f>
        <v>1533951.4800000098</v>
      </c>
      <c r="BV51" s="223"/>
      <c r="BW51" s="223"/>
      <c r="BX51" s="223"/>
      <c r="BY51" s="224"/>
      <c r="BZ51" s="222">
        <f>BZ36+BZ37-BZ45</f>
        <v>13226087.239999995</v>
      </c>
      <c r="CA51" s="223"/>
      <c r="CB51" s="223"/>
      <c r="CC51" s="223"/>
      <c r="CD51" s="232"/>
      <c r="CE51" s="14" t="s">
        <v>6</v>
      </c>
      <c r="CF51" s="219" t="s">
        <v>234</v>
      </c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1"/>
      <c r="CW51" s="222">
        <f>CW36+CW37-CW45</f>
        <v>0</v>
      </c>
      <c r="CX51" s="223"/>
      <c r="CY51" s="223"/>
      <c r="CZ51" s="223"/>
      <c r="DA51" s="224"/>
      <c r="DB51" s="222">
        <f>DB36+DB37-DB45</f>
        <v>0</v>
      </c>
      <c r="DC51" s="223"/>
      <c r="DD51" s="223"/>
      <c r="DE51" s="223"/>
      <c r="DF51" s="232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</row>
    <row r="52" spans="1:124" ht="15" customHeight="1">
      <c r="A52" s="14" t="s">
        <v>235</v>
      </c>
      <c r="B52" s="219" t="s">
        <v>236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1"/>
      <c r="S52" s="222">
        <f>S53-S54</f>
        <v>0</v>
      </c>
      <c r="T52" s="223"/>
      <c r="U52" s="223"/>
      <c r="V52" s="223"/>
      <c r="W52" s="224"/>
      <c r="X52" s="222">
        <f>X53-X54</f>
        <v>0</v>
      </c>
      <c r="Y52" s="223"/>
      <c r="Z52" s="223"/>
      <c r="AA52" s="223"/>
      <c r="AB52" s="232"/>
      <c r="AC52" s="3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4" t="s">
        <v>235</v>
      </c>
      <c r="BD52" s="219" t="s">
        <v>236</v>
      </c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1"/>
      <c r="BU52" s="222">
        <f>BU53-BU54</f>
        <v>0</v>
      </c>
      <c r="BV52" s="223"/>
      <c r="BW52" s="223"/>
      <c r="BX52" s="223"/>
      <c r="BY52" s="224"/>
      <c r="BZ52" s="222">
        <f>BZ53-BZ54</f>
        <v>0</v>
      </c>
      <c r="CA52" s="223"/>
      <c r="CB52" s="223"/>
      <c r="CC52" s="223"/>
      <c r="CD52" s="232"/>
      <c r="CE52" s="14" t="s">
        <v>235</v>
      </c>
      <c r="CF52" s="219" t="s">
        <v>236</v>
      </c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1"/>
      <c r="CW52" s="222">
        <f>CW53-CW54</f>
        <v>0</v>
      </c>
      <c r="CX52" s="223"/>
      <c r="CY52" s="223"/>
      <c r="CZ52" s="223"/>
      <c r="DA52" s="224"/>
      <c r="DB52" s="222">
        <f>DB53-DB54</f>
        <v>0</v>
      </c>
      <c r="DC52" s="223"/>
      <c r="DD52" s="223"/>
      <c r="DE52" s="223"/>
      <c r="DF52" s="232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</row>
    <row r="53" spans="1:124" ht="15" customHeight="1">
      <c r="A53" s="34" t="s">
        <v>6</v>
      </c>
      <c r="B53" s="237" t="s">
        <v>237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9"/>
      <c r="S53" s="233"/>
      <c r="T53" s="234"/>
      <c r="U53" s="234"/>
      <c r="V53" s="234"/>
      <c r="W53" s="235"/>
      <c r="X53" s="233"/>
      <c r="Y53" s="234"/>
      <c r="Z53" s="234"/>
      <c r="AA53" s="234"/>
      <c r="AB53" s="236"/>
      <c r="AC53" s="3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4" t="s">
        <v>6</v>
      </c>
      <c r="BD53" s="237" t="s">
        <v>237</v>
      </c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9"/>
      <c r="BU53" s="233">
        <f>'[1]Zyski_straty_nadzw'!$AC$17</f>
        <v>0</v>
      </c>
      <c r="BV53" s="234"/>
      <c r="BW53" s="234"/>
      <c r="BX53" s="234"/>
      <c r="BY53" s="235"/>
      <c r="BZ53" s="233">
        <f>'[1]Zyski_straty_nadzw'!$AM$17</f>
        <v>0</v>
      </c>
      <c r="CA53" s="234"/>
      <c r="CB53" s="234"/>
      <c r="CC53" s="234"/>
      <c r="CD53" s="236"/>
      <c r="CE53" s="34" t="s">
        <v>6</v>
      </c>
      <c r="CF53" s="237" t="s">
        <v>237</v>
      </c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9"/>
      <c r="CW53" s="233"/>
      <c r="CX53" s="234"/>
      <c r="CY53" s="234"/>
      <c r="CZ53" s="234"/>
      <c r="DA53" s="235"/>
      <c r="DB53" s="233"/>
      <c r="DC53" s="234"/>
      <c r="DD53" s="234"/>
      <c r="DE53" s="234"/>
      <c r="DF53" s="236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</row>
    <row r="54" spans="1:124" ht="15" customHeight="1">
      <c r="A54" s="34" t="s">
        <v>190</v>
      </c>
      <c r="B54" s="237" t="s">
        <v>238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9"/>
      <c r="S54" s="233"/>
      <c r="T54" s="234"/>
      <c r="U54" s="234"/>
      <c r="V54" s="234"/>
      <c r="W54" s="235"/>
      <c r="X54" s="233"/>
      <c r="Y54" s="234"/>
      <c r="Z54" s="234"/>
      <c r="AA54" s="234"/>
      <c r="AB54" s="236"/>
      <c r="AC54" s="3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4" t="s">
        <v>190</v>
      </c>
      <c r="BD54" s="237" t="s">
        <v>238</v>
      </c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9"/>
      <c r="BU54" s="233">
        <f>'[1]Zyski_straty_nadzw'!$AC$33</f>
        <v>0</v>
      </c>
      <c r="BV54" s="234"/>
      <c r="BW54" s="234"/>
      <c r="BX54" s="234"/>
      <c r="BY54" s="235"/>
      <c r="BZ54" s="233">
        <f>'[1]Zyski_straty_nadzw'!$AM$33</f>
        <v>0</v>
      </c>
      <c r="CA54" s="234"/>
      <c r="CB54" s="234"/>
      <c r="CC54" s="234"/>
      <c r="CD54" s="236"/>
      <c r="CE54" s="34" t="s">
        <v>190</v>
      </c>
      <c r="CF54" s="237" t="s">
        <v>238</v>
      </c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9"/>
      <c r="CW54" s="233"/>
      <c r="CX54" s="234"/>
      <c r="CY54" s="234"/>
      <c r="CZ54" s="234"/>
      <c r="DA54" s="235"/>
      <c r="DB54" s="233"/>
      <c r="DC54" s="234"/>
      <c r="DD54" s="234"/>
      <c r="DE54" s="234"/>
      <c r="DF54" s="236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</row>
    <row r="55" spans="1:124" ht="15" customHeight="1">
      <c r="A55" s="14" t="s">
        <v>239</v>
      </c>
      <c r="B55" s="219" t="s">
        <v>240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1"/>
      <c r="S55" s="222">
        <f>S51+S52</f>
        <v>1533951.4800000098</v>
      </c>
      <c r="T55" s="223"/>
      <c r="U55" s="223"/>
      <c r="V55" s="223"/>
      <c r="W55" s="224"/>
      <c r="X55" s="222">
        <f>X51+X52</f>
        <v>13226087.239999995</v>
      </c>
      <c r="Y55" s="223"/>
      <c r="Z55" s="223"/>
      <c r="AA55" s="223"/>
      <c r="AB55" s="232"/>
      <c r="AC55" s="3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14" t="s">
        <v>239</v>
      </c>
      <c r="BD55" s="219" t="s">
        <v>240</v>
      </c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1"/>
      <c r="BU55" s="222">
        <f>BU51+BU52</f>
        <v>1533951.4800000098</v>
      </c>
      <c r="BV55" s="223"/>
      <c r="BW55" s="223"/>
      <c r="BX55" s="223"/>
      <c r="BY55" s="224"/>
      <c r="BZ55" s="222">
        <f>BZ51+BZ52</f>
        <v>13226087.239999995</v>
      </c>
      <c r="CA55" s="223"/>
      <c r="CB55" s="223"/>
      <c r="CC55" s="223"/>
      <c r="CD55" s="232"/>
      <c r="CE55" s="14" t="s">
        <v>239</v>
      </c>
      <c r="CF55" s="219" t="s">
        <v>240</v>
      </c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1"/>
      <c r="CW55" s="222">
        <f>CW51+CW52</f>
        <v>0</v>
      </c>
      <c r="CX55" s="223"/>
      <c r="CY55" s="223"/>
      <c r="CZ55" s="223"/>
      <c r="DA55" s="224"/>
      <c r="DB55" s="222">
        <f>DB51+DB52</f>
        <v>0</v>
      </c>
      <c r="DC55" s="223"/>
      <c r="DD55" s="223"/>
      <c r="DE55" s="223"/>
      <c r="DF55" s="232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</row>
    <row r="56" spans="1:124" ht="15" customHeight="1">
      <c r="A56" s="14" t="s">
        <v>241</v>
      </c>
      <c r="B56" s="219" t="s">
        <v>242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1"/>
      <c r="S56" s="233">
        <v>2245</v>
      </c>
      <c r="T56" s="234"/>
      <c r="U56" s="234"/>
      <c r="V56" s="234"/>
      <c r="W56" s="235"/>
      <c r="X56" s="233">
        <v>6386</v>
      </c>
      <c r="Y56" s="234"/>
      <c r="Z56" s="234"/>
      <c r="AA56" s="234"/>
      <c r="AB56" s="236"/>
      <c r="AC56" s="3" t="s">
        <v>100</v>
      </c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14" t="s">
        <v>241</v>
      </c>
      <c r="BD56" s="219" t="s">
        <v>242</v>
      </c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1"/>
      <c r="BU56" s="233">
        <f>'[1]CIT'!$AM$20+'[1]Pod_odroczony'!$AM$17</f>
        <v>2244.66</v>
      </c>
      <c r="BV56" s="234"/>
      <c r="BW56" s="234"/>
      <c r="BX56" s="234"/>
      <c r="BY56" s="235"/>
      <c r="BZ56" s="233"/>
      <c r="CA56" s="234"/>
      <c r="CB56" s="234"/>
      <c r="CC56" s="234"/>
      <c r="CD56" s="236"/>
      <c r="CE56" s="14" t="s">
        <v>241</v>
      </c>
      <c r="CF56" s="219" t="s">
        <v>242</v>
      </c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1"/>
      <c r="CW56" s="233"/>
      <c r="CX56" s="234"/>
      <c r="CY56" s="234"/>
      <c r="CZ56" s="234"/>
      <c r="DA56" s="235"/>
      <c r="DB56" s="233"/>
      <c r="DC56" s="234"/>
      <c r="DD56" s="234"/>
      <c r="DE56" s="234"/>
      <c r="DF56" s="236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</row>
    <row r="57" spans="1:124" ht="15" customHeight="1">
      <c r="A57" s="27" t="s">
        <v>243</v>
      </c>
      <c r="B57" s="225" t="s">
        <v>244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7"/>
      <c r="S57" s="228"/>
      <c r="T57" s="229"/>
      <c r="U57" s="229"/>
      <c r="V57" s="229"/>
      <c r="W57" s="231"/>
      <c r="X57" s="228"/>
      <c r="Y57" s="229"/>
      <c r="Z57" s="229"/>
      <c r="AA57" s="229"/>
      <c r="AB57" s="230"/>
      <c r="AC57" s="3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27" t="s">
        <v>243</v>
      </c>
      <c r="BD57" s="225" t="s">
        <v>244</v>
      </c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7"/>
      <c r="BU57" s="228"/>
      <c r="BV57" s="229"/>
      <c r="BW57" s="229"/>
      <c r="BX57" s="229"/>
      <c r="BY57" s="231"/>
      <c r="BZ57" s="228"/>
      <c r="CA57" s="229"/>
      <c r="CB57" s="229"/>
      <c r="CC57" s="229"/>
      <c r="CD57" s="230"/>
      <c r="CE57" s="27" t="s">
        <v>243</v>
      </c>
      <c r="CF57" s="225" t="s">
        <v>244</v>
      </c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7"/>
      <c r="CW57" s="228"/>
      <c r="CX57" s="229"/>
      <c r="CY57" s="229"/>
      <c r="CZ57" s="229"/>
      <c r="DA57" s="231"/>
      <c r="DB57" s="228"/>
      <c r="DC57" s="229"/>
      <c r="DD57" s="229"/>
      <c r="DE57" s="229"/>
      <c r="DF57" s="230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</row>
    <row r="58" spans="1:124" ht="15" customHeight="1" thickBot="1">
      <c r="A58" s="58" t="s">
        <v>245</v>
      </c>
      <c r="B58" s="211" t="s">
        <v>109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3"/>
      <c r="S58" s="214">
        <f>S55-S56-S57</f>
        <v>1531706.4800000098</v>
      </c>
      <c r="T58" s="215"/>
      <c r="U58" s="215"/>
      <c r="V58" s="215"/>
      <c r="W58" s="216"/>
      <c r="X58" s="214">
        <f>X55-X56-X57</f>
        <v>13219701.239999995</v>
      </c>
      <c r="Y58" s="215"/>
      <c r="Z58" s="215"/>
      <c r="AA58" s="215"/>
      <c r="AB58" s="217"/>
      <c r="AC58" s="3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58" t="s">
        <v>245</v>
      </c>
      <c r="BD58" s="211" t="s">
        <v>109</v>
      </c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3"/>
      <c r="BU58" s="214">
        <f>BU55-BU56-BU57</f>
        <v>1531706.8200000098</v>
      </c>
      <c r="BV58" s="215"/>
      <c r="BW58" s="215"/>
      <c r="BX58" s="215"/>
      <c r="BY58" s="216"/>
      <c r="BZ58" s="214">
        <f>BZ55-BZ56-BZ57</f>
        <v>13226087.239999995</v>
      </c>
      <c r="CA58" s="215"/>
      <c r="CB58" s="215"/>
      <c r="CC58" s="215"/>
      <c r="CD58" s="217"/>
      <c r="CE58" s="58" t="s">
        <v>245</v>
      </c>
      <c r="CF58" s="211" t="s">
        <v>109</v>
      </c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3"/>
      <c r="CW58" s="214">
        <f>CW55-CW56-CW57</f>
        <v>0</v>
      </c>
      <c r="CX58" s="215"/>
      <c r="CY58" s="215"/>
      <c r="CZ58" s="215"/>
      <c r="DA58" s="216"/>
      <c r="DB58" s="214">
        <f>DB55-DB56-DB57</f>
        <v>0</v>
      </c>
      <c r="DC58" s="215"/>
      <c r="DD58" s="215"/>
      <c r="DE58" s="215"/>
      <c r="DF58" s="217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</row>
    <row r="59" spans="1:124" ht="15" customHeight="1">
      <c r="A59" s="5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59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59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</row>
    <row r="60" spans="1:124" ht="15" customHeight="1">
      <c r="A60" s="59"/>
      <c r="B60" s="3" t="s">
        <v>96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59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59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</row>
    <row r="61" spans="1:124" ht="15" customHeight="1">
      <c r="A61" s="59"/>
      <c r="B61" s="274" t="s">
        <v>246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6"/>
      <c r="S61" s="201">
        <f>'[1]Bilans_PASYWA'!S17</f>
        <v>1531706.4800000098</v>
      </c>
      <c r="T61" s="202"/>
      <c r="U61" s="202"/>
      <c r="V61" s="202"/>
      <c r="W61" s="203"/>
      <c r="X61" s="201">
        <f>'[1]Bilans_PASYWA'!X17</f>
        <v>13219701.239999995</v>
      </c>
      <c r="Y61" s="202"/>
      <c r="Z61" s="202"/>
      <c r="AA61" s="202"/>
      <c r="AB61" s="203"/>
      <c r="AC61" s="3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59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59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</row>
    <row r="62" spans="1:124" ht="15" customHeight="1">
      <c r="A62" s="59"/>
      <c r="B62" s="274" t="s">
        <v>247</v>
      </c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6"/>
      <c r="S62" s="201">
        <f>S58</f>
        <v>1531706.4800000098</v>
      </c>
      <c r="T62" s="202"/>
      <c r="U62" s="202"/>
      <c r="V62" s="202"/>
      <c r="W62" s="203"/>
      <c r="X62" s="201">
        <f>X58</f>
        <v>13219701.239999995</v>
      </c>
      <c r="Y62" s="202"/>
      <c r="Z62" s="202"/>
      <c r="AA62" s="202"/>
      <c r="AB62" s="203"/>
      <c r="AC62" s="3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59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59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</row>
    <row r="63" spans="1:124" ht="15" customHeight="1">
      <c r="A63" s="59"/>
      <c r="B63" s="205" t="s">
        <v>99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195">
        <f>S61-S62</f>
        <v>0</v>
      </c>
      <c r="T63" s="196"/>
      <c r="U63" s="196"/>
      <c r="V63" s="196"/>
      <c r="W63" s="197"/>
      <c r="X63" s="195">
        <f>X61-X62</f>
        <v>0</v>
      </c>
      <c r="Y63" s="196"/>
      <c r="Z63" s="196"/>
      <c r="AA63" s="196"/>
      <c r="AB63" s="197"/>
      <c r="AC63" s="3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59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59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</row>
    <row r="64" spans="1:124" ht="15" customHeight="1">
      <c r="A64" s="5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59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59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</row>
    <row r="65" spans="1:124" ht="15" customHeight="1">
      <c r="A65" s="5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59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59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</row>
    <row r="66" spans="1:124" ht="15" customHeight="1">
      <c r="A66" s="5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59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59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</row>
    <row r="67" spans="1:124" ht="15" customHeight="1">
      <c r="A67" s="5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59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59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</row>
    <row r="68" spans="1:124" ht="15" customHeight="1">
      <c r="A68" s="5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59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59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</row>
    <row r="69" spans="1:124" ht="15" customHeight="1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59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59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</row>
    <row r="70" spans="1:124" ht="15" customHeight="1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59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59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</row>
    <row r="71" spans="1:124" ht="15" customHeight="1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59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59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</row>
    <row r="72" spans="1:124" ht="15" customHeight="1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59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59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</row>
    <row r="73" spans="1:124" ht="15" customHeight="1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59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59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</row>
    <row r="74" spans="1:124" ht="15" customHeight="1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59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59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</row>
    <row r="75" spans="1:124" ht="15" customHeight="1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59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59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</row>
    <row r="76" spans="1:124" ht="15" customHeight="1">
      <c r="A76" s="5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59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59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</row>
    <row r="77" spans="1:124" ht="15" customHeight="1">
      <c r="A77" s="5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59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59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</row>
    <row r="78" spans="1:124" ht="15" customHeight="1">
      <c r="A78" s="5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59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59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</row>
    <row r="79" spans="1:124" ht="15" customHeight="1">
      <c r="A79" s="5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59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59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</row>
    <row r="80" spans="1:124" ht="15" customHeight="1">
      <c r="A80" s="5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59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59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</row>
    <row r="81" spans="1:124" ht="15" customHeight="1">
      <c r="A81" s="5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59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59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</row>
    <row r="82" spans="1:124" ht="15" customHeight="1">
      <c r="A82" s="5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59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59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</row>
    <row r="83" spans="1:124" ht="15" customHeight="1">
      <c r="A83" s="5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59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59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</row>
    <row r="84" spans="1:124" ht="15" customHeight="1">
      <c r="A84" s="5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59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59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</row>
    <row r="85" spans="1:124" ht="15" customHeight="1">
      <c r="A85" s="5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59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59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</row>
    <row r="86" spans="1:124" ht="15" customHeight="1">
      <c r="A86" s="5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59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59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</row>
    <row r="87" spans="1:124" ht="15" customHeight="1">
      <c r="A87" s="5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59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59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</row>
    <row r="88" spans="1:124" ht="15" customHeight="1">
      <c r="A88" s="5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59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59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</row>
    <row r="89" spans="1:124" ht="15" customHeight="1">
      <c r="A89" s="5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59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59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</row>
    <row r="90" spans="1:124" ht="15" customHeight="1">
      <c r="A90" s="5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59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59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</row>
    <row r="91" spans="1:124" ht="15" customHeight="1">
      <c r="A91" s="5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59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59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</row>
    <row r="92" spans="1:124" ht="15" customHeight="1">
      <c r="A92" s="5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59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59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</row>
    <row r="93" spans="1:124" ht="15" customHeight="1">
      <c r="A93" s="5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59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59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</row>
    <row r="94" spans="1:124" ht="15" customHeight="1">
      <c r="A94" s="5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59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59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</row>
    <row r="95" spans="1:124" ht="15" customHeight="1">
      <c r="A95" s="5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59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59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</row>
    <row r="96" spans="1:124" ht="15" customHeight="1">
      <c r="A96" s="5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59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59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</row>
    <row r="97" spans="1:124" ht="15" customHeight="1">
      <c r="A97" s="5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59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59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</row>
    <row r="98" spans="1:124" ht="15" customHeight="1">
      <c r="A98" s="5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59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59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</row>
    <row r="99" spans="1:124" ht="15" customHeight="1">
      <c r="A99" s="5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59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59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</row>
    <row r="100" spans="1:124" ht="15" customHeight="1">
      <c r="A100" s="5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59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59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</row>
    <row r="101" spans="1:124" ht="15" customHeight="1">
      <c r="A101" s="5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59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59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</row>
    <row r="102" spans="1:124" ht="15" customHeight="1">
      <c r="A102" s="5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59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59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</row>
    <row r="103" spans="1:124" ht="15" customHeight="1">
      <c r="A103" s="5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59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59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</row>
    <row r="104" spans="1:124" ht="15" customHeight="1">
      <c r="A104" s="5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59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59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</row>
    <row r="105" spans="1:124" ht="15" customHeight="1">
      <c r="A105" s="5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59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59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</row>
    <row r="106" spans="1:124" ht="15" customHeight="1">
      <c r="A106" s="5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59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59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</row>
    <row r="107" spans="1:124" ht="15" customHeight="1">
      <c r="A107" s="5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59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59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</row>
    <row r="108" spans="1:124" ht="15" customHeight="1">
      <c r="A108" s="5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59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59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</row>
    <row r="109" spans="1:124" ht="15" customHeight="1">
      <c r="A109" s="5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59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59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</row>
    <row r="110" spans="1:124" ht="15" customHeight="1">
      <c r="A110" s="5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59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59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</row>
    <row r="111" spans="1:124" ht="15" customHeight="1">
      <c r="A111" s="5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59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59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</row>
    <row r="112" spans="1:124" ht="15" customHeight="1">
      <c r="A112" s="5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59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59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</row>
    <row r="113" spans="1:124" ht="15" customHeight="1">
      <c r="A113" s="5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59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59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</row>
    <row r="114" spans="1:124" ht="15" customHeight="1">
      <c r="A114" s="5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59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59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</row>
    <row r="115" spans="1:124" ht="15" customHeight="1">
      <c r="A115" s="5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59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59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</row>
    <row r="116" spans="1:124" ht="15" customHeight="1">
      <c r="A116" s="5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59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59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</row>
    <row r="117" spans="1:124" ht="15" customHeight="1">
      <c r="A117" s="5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59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59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</row>
    <row r="118" spans="1:124" ht="15" customHeight="1">
      <c r="A118" s="5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59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59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</row>
    <row r="119" spans="1:124" ht="15" customHeight="1">
      <c r="A119" s="5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59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59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</row>
    <row r="120" spans="1:124" ht="15" customHeight="1">
      <c r="A120" s="5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59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59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</row>
    <row r="121" spans="1:124" ht="15" customHeight="1">
      <c r="A121" s="5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59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59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</row>
    <row r="122" spans="1:124" ht="15" customHeight="1">
      <c r="A122" s="5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59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59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</row>
    <row r="123" spans="1:124" ht="15" customHeight="1">
      <c r="A123" s="5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59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59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</row>
    <row r="124" spans="1:124" ht="15" customHeight="1">
      <c r="A124" s="5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59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59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</row>
    <row r="125" spans="1:124" ht="15" customHeight="1">
      <c r="A125" s="5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59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59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</row>
    <row r="126" spans="1:124" ht="15" customHeight="1">
      <c r="A126" s="5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59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59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</row>
    <row r="127" spans="1:124" ht="15" customHeight="1">
      <c r="A127" s="5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59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59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</row>
    <row r="128" spans="1:124" ht="15" customHeight="1">
      <c r="A128" s="5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59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59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</row>
    <row r="129" spans="1:124" ht="15" customHeight="1">
      <c r="A129" s="5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59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59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</row>
    <row r="130" spans="1:124" ht="15" customHeight="1">
      <c r="A130" s="5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59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59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</row>
    <row r="131" spans="1:124" ht="15" customHeight="1">
      <c r="A131" s="5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59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59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</row>
    <row r="132" spans="1:124" ht="15" customHeight="1">
      <c r="A132" s="5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59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59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</row>
    <row r="133" spans="1:124" ht="15" customHeight="1">
      <c r="A133" s="5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59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59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</row>
    <row r="134" spans="1:124" ht="15" customHeight="1">
      <c r="A134" s="5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59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59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</row>
    <row r="135" spans="1:124" ht="15" customHeight="1">
      <c r="A135" s="5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59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59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</row>
    <row r="136" spans="1:124" ht="15" customHeight="1">
      <c r="A136" s="5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59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59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</row>
    <row r="137" spans="1:124" ht="15" customHeight="1">
      <c r="A137" s="5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59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59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</row>
    <row r="138" spans="1:124" ht="15" customHeight="1">
      <c r="A138" s="5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59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59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</row>
    <row r="139" spans="1:124" ht="15" customHeight="1">
      <c r="A139" s="5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59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59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</row>
    <row r="140" spans="1:124" ht="15" customHeight="1">
      <c r="A140" s="5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59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59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</row>
    <row r="141" spans="1:124" ht="15" customHeight="1">
      <c r="A141" s="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59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59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</row>
    <row r="142" spans="1:124" ht="15" customHeight="1">
      <c r="A142" s="5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59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59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</row>
    <row r="143" spans="1:124" ht="15" customHeight="1">
      <c r="A143" s="5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59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59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</row>
    <row r="144" spans="1:124" ht="15" customHeight="1">
      <c r="A144" s="5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59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59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</row>
    <row r="145" spans="1:124" ht="15" customHeight="1">
      <c r="A145" s="5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59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59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</row>
  </sheetData>
  <sheetProtection/>
  <mergeCells count="483">
    <mergeCell ref="AG1:AK1"/>
    <mergeCell ref="AD14:AJ17"/>
    <mergeCell ref="S10:W10"/>
    <mergeCell ref="S11:W11"/>
    <mergeCell ref="S12:W12"/>
    <mergeCell ref="S8:W9"/>
    <mergeCell ref="W1:AB1"/>
    <mergeCell ref="X10:AB10"/>
    <mergeCell ref="A5:AB6"/>
    <mergeCell ref="X8:AB9"/>
    <mergeCell ref="A4:G4"/>
    <mergeCell ref="AD10:AU12"/>
    <mergeCell ref="B25:R25"/>
    <mergeCell ref="B10:R10"/>
    <mergeCell ref="B11:R11"/>
    <mergeCell ref="B7:R9"/>
    <mergeCell ref="AD19:AJ22"/>
    <mergeCell ref="B15:R15"/>
    <mergeCell ref="B18:R18"/>
    <mergeCell ref="B16:R16"/>
    <mergeCell ref="S13:W14"/>
    <mergeCell ref="X15:AB15"/>
    <mergeCell ref="A7:A9"/>
    <mergeCell ref="A13:A14"/>
    <mergeCell ref="B13:R14"/>
    <mergeCell ref="X11:AB11"/>
    <mergeCell ref="B12:R12"/>
    <mergeCell ref="X12:AB12"/>
    <mergeCell ref="X13:AB14"/>
    <mergeCell ref="X18:AB18"/>
    <mergeCell ref="X19:AB19"/>
    <mergeCell ref="X20:AB20"/>
    <mergeCell ref="B26:R26"/>
    <mergeCell ref="B23:R23"/>
    <mergeCell ref="B24:R24"/>
    <mergeCell ref="X22:AB22"/>
    <mergeCell ref="X23:AB23"/>
    <mergeCell ref="X24:AB24"/>
    <mergeCell ref="X25:AB25"/>
    <mergeCell ref="B17:R17"/>
    <mergeCell ref="B19:R19"/>
    <mergeCell ref="S22:W22"/>
    <mergeCell ref="S23:W23"/>
    <mergeCell ref="B21:R21"/>
    <mergeCell ref="B22:R22"/>
    <mergeCell ref="B20:R20"/>
    <mergeCell ref="X16:AB16"/>
    <mergeCell ref="X17:AB17"/>
    <mergeCell ref="B27:R27"/>
    <mergeCell ref="B28:R28"/>
    <mergeCell ref="S24:W24"/>
    <mergeCell ref="S25:W25"/>
    <mergeCell ref="X28:AB28"/>
    <mergeCell ref="X26:AB26"/>
    <mergeCell ref="X27:AB27"/>
    <mergeCell ref="X21:AB21"/>
    <mergeCell ref="B30:R30"/>
    <mergeCell ref="B31:R31"/>
    <mergeCell ref="B32:R32"/>
    <mergeCell ref="B33:R33"/>
    <mergeCell ref="B29:R29"/>
    <mergeCell ref="S26:W26"/>
    <mergeCell ref="S27:W27"/>
    <mergeCell ref="S28:W28"/>
    <mergeCell ref="S29:W29"/>
    <mergeCell ref="B34:R34"/>
    <mergeCell ref="B51:R51"/>
    <mergeCell ref="B56:R56"/>
    <mergeCell ref="B47:R47"/>
    <mergeCell ref="B48:R48"/>
    <mergeCell ref="B43:R43"/>
    <mergeCell ref="B44:R44"/>
    <mergeCell ref="B37:R37"/>
    <mergeCell ref="B38:R38"/>
    <mergeCell ref="B35:R35"/>
    <mergeCell ref="B36:R36"/>
    <mergeCell ref="B49:R49"/>
    <mergeCell ref="B50:R50"/>
    <mergeCell ref="B39:R39"/>
    <mergeCell ref="B40:R40"/>
    <mergeCell ref="B41:R41"/>
    <mergeCell ref="B42:R42"/>
    <mergeCell ref="B45:R45"/>
    <mergeCell ref="B46:R46"/>
    <mergeCell ref="B57:R57"/>
    <mergeCell ref="B58:R58"/>
    <mergeCell ref="B52:R52"/>
    <mergeCell ref="B53:R53"/>
    <mergeCell ref="B54:R54"/>
    <mergeCell ref="B55:R55"/>
    <mergeCell ref="B61:R61"/>
    <mergeCell ref="B62:R62"/>
    <mergeCell ref="B63:R63"/>
    <mergeCell ref="S61:W61"/>
    <mergeCell ref="S62:W62"/>
    <mergeCell ref="S63:W63"/>
    <mergeCell ref="X61:AB61"/>
    <mergeCell ref="X62:AB62"/>
    <mergeCell ref="X63:AB63"/>
    <mergeCell ref="S15:W15"/>
    <mergeCell ref="S16:W16"/>
    <mergeCell ref="S17:W17"/>
    <mergeCell ref="S18:W18"/>
    <mergeCell ref="S19:W19"/>
    <mergeCell ref="S20:W20"/>
    <mergeCell ref="S21:W21"/>
    <mergeCell ref="S34:W34"/>
    <mergeCell ref="S35:W35"/>
    <mergeCell ref="S37:W37"/>
    <mergeCell ref="S38:W38"/>
    <mergeCell ref="S30:W30"/>
    <mergeCell ref="S31:W31"/>
    <mergeCell ref="S36:W36"/>
    <mergeCell ref="S51:W51"/>
    <mergeCell ref="S52:W52"/>
    <mergeCell ref="S39:W39"/>
    <mergeCell ref="S32:W32"/>
    <mergeCell ref="S33:W33"/>
    <mergeCell ref="S54:W54"/>
    <mergeCell ref="S46:W46"/>
    <mergeCell ref="S47:W47"/>
    <mergeCell ref="S44:W44"/>
    <mergeCell ref="S45:W45"/>
    <mergeCell ref="S41:W41"/>
    <mergeCell ref="S42:W42"/>
    <mergeCell ref="S43:W43"/>
    <mergeCell ref="S48:W48"/>
    <mergeCell ref="S49:W49"/>
    <mergeCell ref="S50:W50"/>
    <mergeCell ref="X29:AB29"/>
    <mergeCell ref="X31:AB31"/>
    <mergeCell ref="X32:AB32"/>
    <mergeCell ref="X30:AB30"/>
    <mergeCell ref="S57:W57"/>
    <mergeCell ref="S58:W58"/>
    <mergeCell ref="S55:W55"/>
    <mergeCell ref="S56:W56"/>
    <mergeCell ref="S53:W53"/>
    <mergeCell ref="S40:W40"/>
    <mergeCell ref="X51:AB51"/>
    <mergeCell ref="X45:AB45"/>
    <mergeCell ref="X46:AB46"/>
    <mergeCell ref="X47:AB47"/>
    <mergeCell ref="X48:AB48"/>
    <mergeCell ref="X50:AB50"/>
    <mergeCell ref="X56:AB56"/>
    <mergeCell ref="X57:AB57"/>
    <mergeCell ref="X58:AB58"/>
    <mergeCell ref="X52:AB52"/>
    <mergeCell ref="X53:AB53"/>
    <mergeCell ref="X54:AB54"/>
    <mergeCell ref="X55:AB55"/>
    <mergeCell ref="X33:AB33"/>
    <mergeCell ref="X38:AB38"/>
    <mergeCell ref="X49:AB49"/>
    <mergeCell ref="X34:AB34"/>
    <mergeCell ref="X40:AB40"/>
    <mergeCell ref="X35:AB35"/>
    <mergeCell ref="X36:AB36"/>
    <mergeCell ref="X37:AB37"/>
    <mergeCell ref="X39:AB39"/>
    <mergeCell ref="X41:AB41"/>
    <mergeCell ref="BZ15:CD15"/>
    <mergeCell ref="BZ13:CD14"/>
    <mergeCell ref="X42:AB42"/>
    <mergeCell ref="X43:AB43"/>
    <mergeCell ref="X44:AB44"/>
    <mergeCell ref="CB1:CD1"/>
    <mergeCell ref="BU12:BY12"/>
    <mergeCell ref="BZ12:CD12"/>
    <mergeCell ref="BD10:BT10"/>
    <mergeCell ref="BU10:BY10"/>
    <mergeCell ref="BC13:BC14"/>
    <mergeCell ref="BD13:BT14"/>
    <mergeCell ref="BU13:BY14"/>
    <mergeCell ref="BD12:BT12"/>
    <mergeCell ref="BD15:BT15"/>
    <mergeCell ref="BU15:BY15"/>
    <mergeCell ref="BC7:BC9"/>
    <mergeCell ref="BD7:BT9"/>
    <mergeCell ref="BU8:BY9"/>
    <mergeCell ref="BZ8:CD9"/>
    <mergeCell ref="BD11:BT11"/>
    <mergeCell ref="BU11:BY11"/>
    <mergeCell ref="BZ10:CD10"/>
    <mergeCell ref="BZ11:CD11"/>
    <mergeCell ref="BD16:BT16"/>
    <mergeCell ref="BU16:BY16"/>
    <mergeCell ref="BZ16:CD16"/>
    <mergeCell ref="BD17:BT17"/>
    <mergeCell ref="BU17:BY17"/>
    <mergeCell ref="BZ17:CD17"/>
    <mergeCell ref="BD18:BT18"/>
    <mergeCell ref="BU18:BY18"/>
    <mergeCell ref="BZ18:CD18"/>
    <mergeCell ref="BD19:BT19"/>
    <mergeCell ref="BU19:BY19"/>
    <mergeCell ref="BZ19:CD19"/>
    <mergeCell ref="BD20:BT20"/>
    <mergeCell ref="BU20:BY20"/>
    <mergeCell ref="BZ20:CD20"/>
    <mergeCell ref="BD21:BT21"/>
    <mergeCell ref="BU21:BY21"/>
    <mergeCell ref="BZ21:CD21"/>
    <mergeCell ref="BD22:BT22"/>
    <mergeCell ref="BU22:BY22"/>
    <mergeCell ref="BZ22:CD22"/>
    <mergeCell ref="BD23:BT23"/>
    <mergeCell ref="BU23:BY23"/>
    <mergeCell ref="BZ23:CD23"/>
    <mergeCell ref="BD24:BT24"/>
    <mergeCell ref="BU24:BY24"/>
    <mergeCell ref="BZ24:CD24"/>
    <mergeCell ref="BD25:BT25"/>
    <mergeCell ref="BU25:BY25"/>
    <mergeCell ref="BZ25:CD25"/>
    <mergeCell ref="BD26:BT26"/>
    <mergeCell ref="BU26:BY26"/>
    <mergeCell ref="BZ26:CD26"/>
    <mergeCell ref="BD27:BT27"/>
    <mergeCell ref="BU27:BY27"/>
    <mergeCell ref="BZ27:CD27"/>
    <mergeCell ref="BD28:BT28"/>
    <mergeCell ref="BU28:BY28"/>
    <mergeCell ref="BZ28:CD28"/>
    <mergeCell ref="BD29:BT29"/>
    <mergeCell ref="BU29:BY29"/>
    <mergeCell ref="BZ29:CD29"/>
    <mergeCell ref="BD30:BT30"/>
    <mergeCell ref="BU30:BY30"/>
    <mergeCell ref="BZ30:CD30"/>
    <mergeCell ref="BD31:BT31"/>
    <mergeCell ref="BU31:BY31"/>
    <mergeCell ref="BZ31:CD31"/>
    <mergeCell ref="BD32:BT32"/>
    <mergeCell ref="BU32:BY32"/>
    <mergeCell ref="BZ32:CD32"/>
    <mergeCell ref="BD33:BT33"/>
    <mergeCell ref="BU33:BY33"/>
    <mergeCell ref="BZ33:CD33"/>
    <mergeCell ref="BD34:BT34"/>
    <mergeCell ref="BU34:BY34"/>
    <mergeCell ref="BZ34:CD34"/>
    <mergeCell ref="BD35:BT35"/>
    <mergeCell ref="BU35:BY35"/>
    <mergeCell ref="BZ35:CD35"/>
    <mergeCell ref="BD36:BT36"/>
    <mergeCell ref="BU36:BY36"/>
    <mergeCell ref="BZ36:CD36"/>
    <mergeCell ref="BD37:BT37"/>
    <mergeCell ref="BU37:BY37"/>
    <mergeCell ref="BZ37:CD37"/>
    <mergeCell ref="BD38:BT38"/>
    <mergeCell ref="BU38:BY38"/>
    <mergeCell ref="BZ38:CD38"/>
    <mergeCell ref="BD39:BT39"/>
    <mergeCell ref="BU39:BY39"/>
    <mergeCell ref="BZ39:CD39"/>
    <mergeCell ref="BD40:BT40"/>
    <mergeCell ref="BU40:BY40"/>
    <mergeCell ref="BZ40:CD40"/>
    <mergeCell ref="BD41:BT41"/>
    <mergeCell ref="BU41:BY41"/>
    <mergeCell ref="BZ41:CD41"/>
    <mergeCell ref="BD42:BT42"/>
    <mergeCell ref="BU42:BY42"/>
    <mergeCell ref="BZ42:CD42"/>
    <mergeCell ref="BD43:BT43"/>
    <mergeCell ref="BU43:BY43"/>
    <mergeCell ref="BZ43:CD43"/>
    <mergeCell ref="BD44:BT44"/>
    <mergeCell ref="BU44:BY44"/>
    <mergeCell ref="BZ44:CD44"/>
    <mergeCell ref="BD45:BT45"/>
    <mergeCell ref="BU45:BY45"/>
    <mergeCell ref="BZ45:CD45"/>
    <mergeCell ref="BD46:BT46"/>
    <mergeCell ref="BU46:BY46"/>
    <mergeCell ref="BZ46:CD46"/>
    <mergeCell ref="BD47:BT47"/>
    <mergeCell ref="BU47:BY47"/>
    <mergeCell ref="BZ47:CD47"/>
    <mergeCell ref="BD48:BT48"/>
    <mergeCell ref="BU48:BY48"/>
    <mergeCell ref="BZ48:CD48"/>
    <mergeCell ref="BD49:BT49"/>
    <mergeCell ref="BU49:BY49"/>
    <mergeCell ref="BZ49:CD49"/>
    <mergeCell ref="BD50:BT50"/>
    <mergeCell ref="BU50:BY50"/>
    <mergeCell ref="BZ50:CD50"/>
    <mergeCell ref="BD51:BT51"/>
    <mergeCell ref="BU51:BY51"/>
    <mergeCell ref="BZ51:CD51"/>
    <mergeCell ref="BD52:BT52"/>
    <mergeCell ref="BU52:BY52"/>
    <mergeCell ref="BZ52:CD52"/>
    <mergeCell ref="BD57:BT57"/>
    <mergeCell ref="BU57:BY57"/>
    <mergeCell ref="BZ57:CD57"/>
    <mergeCell ref="BD53:BT53"/>
    <mergeCell ref="BU53:BY53"/>
    <mergeCell ref="BZ53:CD53"/>
    <mergeCell ref="BD54:BT54"/>
    <mergeCell ref="BU54:BY54"/>
    <mergeCell ref="BZ54:CD54"/>
    <mergeCell ref="BD63:BT63"/>
    <mergeCell ref="BU63:BY63"/>
    <mergeCell ref="BZ63:CD63"/>
    <mergeCell ref="BD58:BT58"/>
    <mergeCell ref="BU58:BY58"/>
    <mergeCell ref="BZ58:CD58"/>
    <mergeCell ref="BD61:BT61"/>
    <mergeCell ref="BU61:BY61"/>
    <mergeCell ref="BZ61:CD61"/>
    <mergeCell ref="CE7:CE9"/>
    <mergeCell ref="BD62:BT62"/>
    <mergeCell ref="BU62:BY62"/>
    <mergeCell ref="BZ62:CD62"/>
    <mergeCell ref="BD55:BT55"/>
    <mergeCell ref="BU55:BY55"/>
    <mergeCell ref="BZ55:CD55"/>
    <mergeCell ref="BD56:BT56"/>
    <mergeCell ref="BU56:BY56"/>
    <mergeCell ref="BZ56:CD56"/>
    <mergeCell ref="DD1:DF1"/>
    <mergeCell ref="CW8:DA9"/>
    <mergeCell ref="DB8:DF9"/>
    <mergeCell ref="CF7:CV9"/>
    <mergeCell ref="CF10:CV10"/>
    <mergeCell ref="CW10:DA10"/>
    <mergeCell ref="DB10:DF10"/>
    <mergeCell ref="CF11:CV11"/>
    <mergeCell ref="CW11:DA11"/>
    <mergeCell ref="DB11:DF11"/>
    <mergeCell ref="CF12:CV12"/>
    <mergeCell ref="CW12:DA12"/>
    <mergeCell ref="DB12:DF12"/>
    <mergeCell ref="CE13:CE14"/>
    <mergeCell ref="CF13:CV14"/>
    <mergeCell ref="CW13:DA14"/>
    <mergeCell ref="DB13:DF14"/>
    <mergeCell ref="CF15:CV15"/>
    <mergeCell ref="CW15:DA15"/>
    <mergeCell ref="DB15:DF15"/>
    <mergeCell ref="CF16:CV16"/>
    <mergeCell ref="CW16:DA16"/>
    <mergeCell ref="DB16:DF16"/>
    <mergeCell ref="CF17:CV17"/>
    <mergeCell ref="CW17:DA17"/>
    <mergeCell ref="DB17:DF17"/>
    <mergeCell ref="CF18:CV18"/>
    <mergeCell ref="CW18:DA18"/>
    <mergeCell ref="DB18:DF18"/>
    <mergeCell ref="CF19:CV19"/>
    <mergeCell ref="CW19:DA19"/>
    <mergeCell ref="DB19:DF19"/>
    <mergeCell ref="CF20:CV20"/>
    <mergeCell ref="CW20:DA20"/>
    <mergeCell ref="DB20:DF20"/>
    <mergeCell ref="CF21:CV21"/>
    <mergeCell ref="CW21:DA21"/>
    <mergeCell ref="DB21:DF21"/>
    <mergeCell ref="CF22:CV22"/>
    <mergeCell ref="CW22:DA22"/>
    <mergeCell ref="DB22:DF22"/>
    <mergeCell ref="CF23:CV23"/>
    <mergeCell ref="CW23:DA23"/>
    <mergeCell ref="DB23:DF23"/>
    <mergeCell ref="CF24:CV24"/>
    <mergeCell ref="CW24:DA24"/>
    <mergeCell ref="DB24:DF24"/>
    <mergeCell ref="CF25:CV25"/>
    <mergeCell ref="CW25:DA25"/>
    <mergeCell ref="DB25:DF25"/>
    <mergeCell ref="CF26:CV26"/>
    <mergeCell ref="CW26:DA26"/>
    <mergeCell ref="DB26:DF26"/>
    <mergeCell ref="CF27:CV27"/>
    <mergeCell ref="CW27:DA27"/>
    <mergeCell ref="DB27:DF27"/>
    <mergeCell ref="CF28:CV28"/>
    <mergeCell ref="CW28:DA28"/>
    <mergeCell ref="DB28:DF28"/>
    <mergeCell ref="CF29:CV29"/>
    <mergeCell ref="CW29:DA29"/>
    <mergeCell ref="DB29:DF29"/>
    <mergeCell ref="CF30:CV30"/>
    <mergeCell ref="CW30:DA30"/>
    <mergeCell ref="DB30:DF30"/>
    <mergeCell ref="CF31:CV31"/>
    <mergeCell ref="CW31:DA31"/>
    <mergeCell ref="DB31:DF31"/>
    <mergeCell ref="CF32:CV32"/>
    <mergeCell ref="CW32:DA32"/>
    <mergeCell ref="DB32:DF32"/>
    <mergeCell ref="CF33:CV33"/>
    <mergeCell ref="CW33:DA33"/>
    <mergeCell ref="DB33:DF33"/>
    <mergeCell ref="CF34:CV34"/>
    <mergeCell ref="CW34:DA34"/>
    <mergeCell ref="DB34:DF34"/>
    <mergeCell ref="CF35:CV35"/>
    <mergeCell ref="CW35:DA35"/>
    <mergeCell ref="DB35:DF35"/>
    <mergeCell ref="CF36:CV36"/>
    <mergeCell ref="CW36:DA36"/>
    <mergeCell ref="DB36:DF36"/>
    <mergeCell ref="CF37:CV37"/>
    <mergeCell ref="CW37:DA37"/>
    <mergeCell ref="DB37:DF37"/>
    <mergeCell ref="CF38:CV38"/>
    <mergeCell ref="CW38:DA38"/>
    <mergeCell ref="DB38:DF38"/>
    <mergeCell ref="CF39:CV39"/>
    <mergeCell ref="CW39:DA39"/>
    <mergeCell ref="DB39:DF39"/>
    <mergeCell ref="CF40:CV40"/>
    <mergeCell ref="CW40:DA40"/>
    <mergeCell ref="DB40:DF40"/>
    <mergeCell ref="CF41:CV41"/>
    <mergeCell ref="CW41:DA41"/>
    <mergeCell ref="DB41:DF41"/>
    <mergeCell ref="CF42:CV42"/>
    <mergeCell ref="CW42:DA42"/>
    <mergeCell ref="DB42:DF42"/>
    <mergeCell ref="CF43:CV43"/>
    <mergeCell ref="CW43:DA43"/>
    <mergeCell ref="DB43:DF43"/>
    <mergeCell ref="CF44:CV44"/>
    <mergeCell ref="CW44:DA44"/>
    <mergeCell ref="DB44:DF44"/>
    <mergeCell ref="CF45:CV45"/>
    <mergeCell ref="CW45:DA45"/>
    <mergeCell ref="DB45:DF45"/>
    <mergeCell ref="CF46:CV46"/>
    <mergeCell ref="CW46:DA46"/>
    <mergeCell ref="DB46:DF46"/>
    <mergeCell ref="CF47:CV47"/>
    <mergeCell ref="CW47:DA47"/>
    <mergeCell ref="DB47:DF47"/>
    <mergeCell ref="CF48:CV48"/>
    <mergeCell ref="CW48:DA48"/>
    <mergeCell ref="DB48:DF48"/>
    <mergeCell ref="CF49:CV49"/>
    <mergeCell ref="CW49:DA49"/>
    <mergeCell ref="DB49:DF49"/>
    <mergeCell ref="CF50:CV50"/>
    <mergeCell ref="CW50:DA50"/>
    <mergeCell ref="DB50:DF50"/>
    <mergeCell ref="CF51:CV51"/>
    <mergeCell ref="CW51:DA51"/>
    <mergeCell ref="DB51:DF51"/>
    <mergeCell ref="DB54:DF54"/>
    <mergeCell ref="CF53:CV53"/>
    <mergeCell ref="CW53:DA53"/>
    <mergeCell ref="DB53:DF53"/>
    <mergeCell ref="CF54:CV54"/>
    <mergeCell ref="CW54:DA54"/>
    <mergeCell ref="CF52:CV52"/>
    <mergeCell ref="CW52:DA52"/>
    <mergeCell ref="DB52:DF52"/>
    <mergeCell ref="DB55:DF55"/>
    <mergeCell ref="CF56:CV56"/>
    <mergeCell ref="CW56:DA56"/>
    <mergeCell ref="DB56:DF56"/>
    <mergeCell ref="CF55:CV55"/>
    <mergeCell ref="CW55:DA55"/>
    <mergeCell ref="CF57:CV57"/>
    <mergeCell ref="CW62:DA62"/>
    <mergeCell ref="CW63:DA63"/>
    <mergeCell ref="DB57:DF57"/>
    <mergeCell ref="CW57:DA57"/>
    <mergeCell ref="DB63:DF63"/>
    <mergeCell ref="CF58:CV58"/>
    <mergeCell ref="CW58:DA58"/>
    <mergeCell ref="DB58:DF58"/>
    <mergeCell ref="CF61:CV61"/>
    <mergeCell ref="CW61:DA61"/>
    <mergeCell ref="DB61:DF61"/>
    <mergeCell ref="DB62:DF62"/>
    <mergeCell ref="CF62:CV62"/>
    <mergeCell ref="CF63:CV63"/>
  </mergeCells>
  <conditionalFormatting sqref="S63:AB63">
    <cfRule type="cellIs" priority="1" dxfId="0" operator="notBetween" stopIfTrue="1">
      <formula>-0.0001</formula>
      <formula>0.0001</formula>
    </cfRule>
  </conditionalFormatting>
  <conditionalFormatting sqref="A4">
    <cfRule type="cellIs" priority="2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0.76" right="0.5905511811023623" top="1.04" bottom="0.984251968503937" header="0.9055118110236221" footer="0.5118110236220472"/>
  <pageSetup firstPageNumber="9" useFirstPageNumber="1" fitToHeight="1" fitToWidth="1" horizontalDpi="600" verticalDpi="600" orientation="portrait" paperSize="9" scale="86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B232"/>
  <sheetViews>
    <sheetView showGridLines="0" showRowColHeaders="0" zoomScale="75" zoomScaleNormal="75" zoomScaleSheetLayoutView="75" zoomScalePageLayoutView="0" workbookViewId="0" topLeftCell="A1">
      <pane ySplit="8" topLeftCell="A9" activePane="bottomLeft" state="frozen"/>
      <selection pane="topLeft" activeCell="B2" sqref="B2"/>
      <selection pane="bottomLeft" activeCell="X36" sqref="X36:AB36"/>
    </sheetView>
  </sheetViews>
  <sheetFormatPr defaultColWidth="3.75390625" defaultRowHeight="15" customHeight="1"/>
  <cols>
    <col min="1" max="1" width="3.75390625" style="32" customWidth="1"/>
    <col min="2" max="27" width="3.75390625" style="25" customWidth="1"/>
    <col min="28" max="29" width="3.75390625" style="7" customWidth="1"/>
    <col min="30" max="39" width="3.75390625" style="31" customWidth="1"/>
    <col min="40" max="57" width="3.75390625" style="7" customWidth="1"/>
    <col min="58" max="114" width="3.75390625" style="7" hidden="1" customWidth="1"/>
    <col min="115" max="16384" width="3.75390625" style="7" customWidth="1"/>
  </cols>
  <sheetData>
    <row r="1" spans="1:132" ht="15" customHeight="1">
      <c r="A1" s="1" t="str">
        <f>'[1]Bilans_AKTYWA'!A1</f>
        <v>UNIWERSYTET EKONOMICZNY W KRAKOWIE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6" t="s">
        <v>0</v>
      </c>
      <c r="X1" s="96"/>
      <c r="Y1" s="96"/>
      <c r="Z1" s="96"/>
      <c r="AA1" s="96"/>
      <c r="AB1" s="96"/>
      <c r="AC1" s="3"/>
      <c r="AD1" s="5"/>
      <c r="AE1" s="5"/>
      <c r="AF1" s="5"/>
      <c r="AG1" s="173" t="s">
        <v>1</v>
      </c>
      <c r="AH1" s="173"/>
      <c r="AI1" s="173"/>
      <c r="AJ1" s="173"/>
      <c r="AK1" s="173"/>
      <c r="AL1" s="6"/>
      <c r="AM1" s="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2" ht="15" customHeight="1">
      <c r="A2" s="1" t="str">
        <f>'[1]Bilans_AKTYWA'!A2</f>
        <v>Sprawozdanie finansowe za rok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6"/>
      <c r="AE2" s="8"/>
      <c r="AF2" s="8"/>
      <c r="AG2" s="6" t="s">
        <v>2</v>
      </c>
      <c r="AH2" s="8"/>
      <c r="AI2" s="8"/>
      <c r="AJ2" s="6"/>
      <c r="AK2" s="6"/>
      <c r="AL2" s="6"/>
      <c r="AM2" s="6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132" ht="1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10"/>
      <c r="AE3" s="10"/>
      <c r="AF3" s="10"/>
      <c r="AG3" s="10"/>
      <c r="AH3" s="10"/>
      <c r="AI3" s="10"/>
      <c r="AJ3" s="10"/>
      <c r="AK3" s="6"/>
      <c r="AL3" s="6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15" customHeight="1" thickBot="1">
      <c r="A4" s="277"/>
      <c r="B4" s="277"/>
      <c r="C4" s="277"/>
      <c r="D4" s="277"/>
      <c r="E4" s="277"/>
      <c r="F4" s="277"/>
      <c r="G4" s="2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32" ht="15" customHeight="1">
      <c r="A5" s="188" t="s">
        <v>104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90"/>
      <c r="AC5" s="3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88" t="s">
        <v>104</v>
      </c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90"/>
      <c r="CI5" s="188" t="s">
        <v>104</v>
      </c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90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</row>
    <row r="6" spans="1:132" ht="15" customHeight="1" thickBo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3"/>
      <c r="AD6" s="10"/>
      <c r="AE6" s="10"/>
      <c r="AF6" s="10"/>
      <c r="AG6" s="10"/>
      <c r="AH6" s="10"/>
      <c r="AI6" s="10"/>
      <c r="AJ6" s="10"/>
      <c r="AK6" s="6"/>
      <c r="AL6" s="6"/>
      <c r="AM6" s="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91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3"/>
      <c r="CI6" s="191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</row>
    <row r="7" spans="1:132" s="13" customFormat="1" ht="15" customHeight="1">
      <c r="A7" s="281" t="s">
        <v>4</v>
      </c>
      <c r="B7" s="283" t="s">
        <v>5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5"/>
      <c r="S7" s="283" t="str">
        <f>rokb</f>
        <v>01.01-31.12.2009</v>
      </c>
      <c r="T7" s="284"/>
      <c r="U7" s="284"/>
      <c r="V7" s="284"/>
      <c r="W7" s="285"/>
      <c r="X7" s="283" t="str">
        <f>rokp</f>
        <v>01.01-31.12.2008</v>
      </c>
      <c r="Y7" s="284"/>
      <c r="Z7" s="284"/>
      <c r="AA7" s="284"/>
      <c r="AB7" s="292"/>
      <c r="AC7" s="11"/>
      <c r="AD7" s="10"/>
      <c r="AE7" s="10"/>
      <c r="AF7" s="10"/>
      <c r="AG7" s="10"/>
      <c r="AH7" s="10"/>
      <c r="AI7" s="10"/>
      <c r="AJ7" s="10"/>
      <c r="AK7" s="12"/>
      <c r="AL7" s="12"/>
      <c r="AM7" s="12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281" t="s">
        <v>4</v>
      </c>
      <c r="BG7" s="283" t="s">
        <v>5</v>
      </c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5"/>
      <c r="BX7" s="283" t="str">
        <f>rokb</f>
        <v>01.01-31.12.2009</v>
      </c>
      <c r="BY7" s="284"/>
      <c r="BZ7" s="284"/>
      <c r="CA7" s="284"/>
      <c r="CB7" s="285"/>
      <c r="CC7" s="283" t="str">
        <f>rokp</f>
        <v>01.01-31.12.2008</v>
      </c>
      <c r="CD7" s="284"/>
      <c r="CE7" s="284"/>
      <c r="CF7" s="284"/>
      <c r="CG7" s="292"/>
      <c r="CI7" s="281" t="s">
        <v>4</v>
      </c>
      <c r="CJ7" s="283" t="s">
        <v>5</v>
      </c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5"/>
      <c r="DA7" s="283" t="str">
        <f>rokb</f>
        <v>01.01-31.12.2009</v>
      </c>
      <c r="DB7" s="284"/>
      <c r="DC7" s="284"/>
      <c r="DD7" s="284"/>
      <c r="DE7" s="285"/>
      <c r="DF7" s="283" t="str">
        <f>rokp</f>
        <v>01.01-31.12.2008</v>
      </c>
      <c r="DG7" s="284"/>
      <c r="DH7" s="284"/>
      <c r="DI7" s="284"/>
      <c r="DJ7" s="292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</row>
    <row r="8" spans="1:132" s="13" customFormat="1" ht="15" customHeight="1" thickBot="1">
      <c r="A8" s="282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286"/>
      <c r="T8" s="287"/>
      <c r="U8" s="287"/>
      <c r="V8" s="287"/>
      <c r="W8" s="288"/>
      <c r="X8" s="286"/>
      <c r="Y8" s="287"/>
      <c r="Z8" s="287"/>
      <c r="AA8" s="287"/>
      <c r="AB8" s="293"/>
      <c r="AC8" s="11"/>
      <c r="AD8" s="10"/>
      <c r="AE8" s="10"/>
      <c r="AF8" s="10"/>
      <c r="AG8" s="10"/>
      <c r="AH8" s="10"/>
      <c r="AI8" s="10"/>
      <c r="AJ8" s="10"/>
      <c r="AK8" s="12"/>
      <c r="AL8" s="12"/>
      <c r="AM8" s="12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282"/>
      <c r="BG8" s="286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8"/>
      <c r="BX8" s="286"/>
      <c r="BY8" s="287"/>
      <c r="BZ8" s="287"/>
      <c r="CA8" s="287"/>
      <c r="CB8" s="288"/>
      <c r="CC8" s="286"/>
      <c r="CD8" s="287"/>
      <c r="CE8" s="287"/>
      <c r="CF8" s="287"/>
      <c r="CG8" s="293"/>
      <c r="CI8" s="282"/>
      <c r="CJ8" s="286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8"/>
      <c r="DA8" s="286"/>
      <c r="DB8" s="287"/>
      <c r="DC8" s="287"/>
      <c r="DD8" s="287"/>
      <c r="DE8" s="288"/>
      <c r="DF8" s="286"/>
      <c r="DG8" s="287"/>
      <c r="DH8" s="287"/>
      <c r="DI8" s="287"/>
      <c r="DJ8" s="29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</row>
    <row r="9" spans="1:132" s="13" customFormat="1" ht="15" customHeight="1">
      <c r="A9" s="14" t="s">
        <v>105</v>
      </c>
      <c r="B9" s="278" t="s">
        <v>106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0"/>
      <c r="S9" s="289"/>
      <c r="T9" s="290"/>
      <c r="U9" s="290"/>
      <c r="V9" s="290"/>
      <c r="W9" s="349"/>
      <c r="X9" s="289"/>
      <c r="Y9" s="290"/>
      <c r="Z9" s="290"/>
      <c r="AA9" s="290"/>
      <c r="AB9" s="291"/>
      <c r="AC9" s="33"/>
      <c r="AD9" s="97" t="s">
        <v>107</v>
      </c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5"/>
      <c r="AV9" s="6"/>
      <c r="AW9" s="6"/>
      <c r="AX9" s="11"/>
      <c r="AY9" s="11"/>
      <c r="AZ9" s="11"/>
      <c r="BA9" s="11"/>
      <c r="BB9" s="11"/>
      <c r="BC9" s="11"/>
      <c r="BD9" s="11"/>
      <c r="BE9" s="11"/>
      <c r="BF9" s="14" t="s">
        <v>105</v>
      </c>
      <c r="BG9" s="278" t="s">
        <v>106</v>
      </c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80"/>
      <c r="BX9" s="289"/>
      <c r="BY9" s="290"/>
      <c r="BZ9" s="290"/>
      <c r="CA9" s="290"/>
      <c r="CB9" s="349"/>
      <c r="CC9" s="289"/>
      <c r="CD9" s="290"/>
      <c r="CE9" s="290"/>
      <c r="CF9" s="290"/>
      <c r="CG9" s="291"/>
      <c r="CI9" s="14" t="s">
        <v>105</v>
      </c>
      <c r="CJ9" s="278" t="s">
        <v>106</v>
      </c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80"/>
      <c r="DA9" s="289"/>
      <c r="DB9" s="290"/>
      <c r="DC9" s="290"/>
      <c r="DD9" s="290"/>
      <c r="DE9" s="349"/>
      <c r="DF9" s="289"/>
      <c r="DG9" s="290"/>
      <c r="DH9" s="290"/>
      <c r="DI9" s="290"/>
      <c r="DJ9" s="29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</row>
    <row r="10" spans="1:132" s="16" customFormat="1" ht="15" customHeight="1" thickBot="1">
      <c r="A10" s="14" t="s">
        <v>108</v>
      </c>
      <c r="B10" s="219" t="s">
        <v>109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22">
        <f>IF('[1]Rachunek_ZiS_porównawczy'!$S$58&lt;&gt;0,'[1]Rachunek_ZiS_porównawczy'!$S$58,'[1]Rachunek_ZiS_kalkulacyjny'!$S$53)</f>
        <v>1531706.4800000098</v>
      </c>
      <c r="T10" s="223"/>
      <c r="U10" s="223"/>
      <c r="V10" s="223"/>
      <c r="W10" s="224"/>
      <c r="X10" s="222">
        <f>IF('[1]Rachunek_ZiS_porównawczy'!$X$58&lt;&gt;0,'[1]Rachunek_ZiS_porównawczy'!$X$58,'[1]Rachunek_ZiS_kalkulacyjny'!$X$53)</f>
        <v>13219701.239999995</v>
      </c>
      <c r="Y10" s="223"/>
      <c r="Z10" s="223"/>
      <c r="AA10" s="223"/>
      <c r="AB10" s="232"/>
      <c r="AC10" s="15"/>
      <c r="AD10" s="346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8"/>
      <c r="AV10" s="6"/>
      <c r="AW10" s="6"/>
      <c r="AX10" s="15"/>
      <c r="AY10" s="15"/>
      <c r="AZ10" s="15"/>
      <c r="BA10" s="15"/>
      <c r="BB10" s="15"/>
      <c r="BC10" s="15"/>
      <c r="BD10" s="15"/>
      <c r="BE10" s="15"/>
      <c r="BF10" s="14" t="s">
        <v>108</v>
      </c>
      <c r="BG10" s="219" t="s">
        <v>109</v>
      </c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1"/>
      <c r="BX10" s="222">
        <f>IF('[1]Rachunek_ZiS_porównawczy'!$S$58&lt;&gt;0,'[1]Rachunek_ZiS_porównawczy'!$S$58,'[1]Rachunek_ZiS_kalkulacyjny'!$S$53)</f>
        <v>1531706.4800000098</v>
      </c>
      <c r="BY10" s="223"/>
      <c r="BZ10" s="223"/>
      <c r="CA10" s="223"/>
      <c r="CB10" s="224"/>
      <c r="CC10" s="222">
        <f>IF('[1]Rachunek_ZiS_porównawczy'!$X$58&lt;&gt;0,'[1]Rachunek_ZiS_porównawczy'!$X$58,'[1]Rachunek_ZiS_kalkulacyjny'!$X$53)</f>
        <v>13219701.239999995</v>
      </c>
      <c r="CD10" s="223"/>
      <c r="CE10" s="223"/>
      <c r="CF10" s="223"/>
      <c r="CG10" s="232"/>
      <c r="CI10" s="14" t="s">
        <v>108</v>
      </c>
      <c r="CJ10" s="219" t="s">
        <v>109</v>
      </c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1"/>
      <c r="DA10" s="222">
        <f>IF('[1]Rachunek_ZiS_porównawczy'!$S$58&lt;&gt;0,'[1]Rachunek_ZiS_porównawczy'!$S$58,'[1]Rachunek_ZiS_kalkulacyjny'!$S$53)</f>
        <v>1531706.4800000098</v>
      </c>
      <c r="DB10" s="223"/>
      <c r="DC10" s="223"/>
      <c r="DD10" s="223"/>
      <c r="DE10" s="224"/>
      <c r="DF10" s="222">
        <f>IF('[1]Rachunek_ZiS_porównawczy'!$X$58&lt;&gt;0,'[1]Rachunek_ZiS_porównawczy'!$X$58,'[1]Rachunek_ZiS_kalkulacyjny'!$X$53)</f>
        <v>13219701.239999995</v>
      </c>
      <c r="DG10" s="223"/>
      <c r="DH10" s="223"/>
      <c r="DI10" s="223"/>
      <c r="DJ10" s="232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</row>
    <row r="11" spans="1:132" s="16" customFormat="1" ht="15" customHeight="1" thickBot="1">
      <c r="A11" s="14" t="s">
        <v>92</v>
      </c>
      <c r="B11" s="219" t="s">
        <v>110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22">
        <f>SUM(S12:W22)</f>
        <v>7036891.199999998</v>
      </c>
      <c r="T11" s="223"/>
      <c r="U11" s="223"/>
      <c r="V11" s="223"/>
      <c r="W11" s="224"/>
      <c r="X11" s="222">
        <f>SUM(X12:AB22)</f>
        <v>-41206.570000005886</v>
      </c>
      <c r="Y11" s="223"/>
      <c r="Z11" s="223"/>
      <c r="AA11" s="223"/>
      <c r="AB11" s="232"/>
      <c r="AC11" s="1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4" t="s">
        <v>92</v>
      </c>
      <c r="BG11" s="219" t="s">
        <v>110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1"/>
      <c r="BX11" s="222">
        <f>SUM(BX12:CB22)</f>
        <v>7036891.199999998</v>
      </c>
      <c r="BY11" s="223"/>
      <c r="BZ11" s="223"/>
      <c r="CA11" s="223"/>
      <c r="CB11" s="224"/>
      <c r="CC11" s="222">
        <f>SUM(CC12:CG22)</f>
        <v>0</v>
      </c>
      <c r="CD11" s="223"/>
      <c r="CE11" s="223"/>
      <c r="CF11" s="223"/>
      <c r="CG11" s="232"/>
      <c r="CI11" s="14" t="s">
        <v>92</v>
      </c>
      <c r="CJ11" s="219" t="s">
        <v>110</v>
      </c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1"/>
      <c r="DA11" s="222">
        <f>SUM(DA12:DE22)</f>
        <v>0</v>
      </c>
      <c r="DB11" s="223"/>
      <c r="DC11" s="223"/>
      <c r="DD11" s="223"/>
      <c r="DE11" s="224"/>
      <c r="DF11" s="222">
        <f>SUM(DF12:DJ22)</f>
        <v>0</v>
      </c>
      <c r="DG11" s="223"/>
      <c r="DH11" s="223"/>
      <c r="DI11" s="223"/>
      <c r="DJ11" s="232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</row>
    <row r="12" spans="1:132" ht="15" customHeight="1">
      <c r="A12" s="34" t="s">
        <v>111</v>
      </c>
      <c r="B12" s="237" t="s">
        <v>112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233">
        <f>'[1]Objaśnienie_do_przepływów'!$AM$21</f>
        <v>3733088.1</v>
      </c>
      <c r="T12" s="234"/>
      <c r="U12" s="234"/>
      <c r="V12" s="234"/>
      <c r="W12" s="235"/>
      <c r="X12" s="233">
        <v>3019696.73</v>
      </c>
      <c r="Y12" s="234"/>
      <c r="Z12" s="234"/>
      <c r="AA12" s="234"/>
      <c r="AB12" s="236"/>
      <c r="AC12" s="3"/>
      <c r="AD12" s="97" t="s">
        <v>14</v>
      </c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4" t="s">
        <v>111</v>
      </c>
      <c r="BG12" s="237" t="s">
        <v>112</v>
      </c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9"/>
      <c r="BX12" s="233">
        <f>'[1]Objaśnienie_do_przepływów'!$AM$21</f>
        <v>3733088.1</v>
      </c>
      <c r="BY12" s="234"/>
      <c r="BZ12" s="234"/>
      <c r="CA12" s="234"/>
      <c r="CB12" s="235"/>
      <c r="CC12" s="233"/>
      <c r="CD12" s="234"/>
      <c r="CE12" s="234"/>
      <c r="CF12" s="234"/>
      <c r="CG12" s="236"/>
      <c r="CI12" s="34" t="s">
        <v>111</v>
      </c>
      <c r="CJ12" s="237" t="s">
        <v>112</v>
      </c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9"/>
      <c r="DA12" s="233"/>
      <c r="DB12" s="234"/>
      <c r="DC12" s="234"/>
      <c r="DD12" s="234"/>
      <c r="DE12" s="235"/>
      <c r="DF12" s="233"/>
      <c r="DG12" s="234"/>
      <c r="DH12" s="234"/>
      <c r="DI12" s="234"/>
      <c r="DJ12" s="236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ht="15" customHeight="1">
      <c r="A13" s="34" t="s">
        <v>113</v>
      </c>
      <c r="B13" s="237" t="s">
        <v>114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233">
        <f>'[1]Objaśnienie_do_przepływów'!$AM$23</f>
        <v>100367.11</v>
      </c>
      <c r="T13" s="234"/>
      <c r="U13" s="234"/>
      <c r="V13" s="234"/>
      <c r="W13" s="235"/>
      <c r="X13" s="233">
        <v>-438548.59</v>
      </c>
      <c r="Y13" s="234"/>
      <c r="Z13" s="234"/>
      <c r="AA13" s="234"/>
      <c r="AB13" s="236"/>
      <c r="AC13" s="3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2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4" t="s">
        <v>113</v>
      </c>
      <c r="BG13" s="237" t="s">
        <v>114</v>
      </c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9"/>
      <c r="BX13" s="233">
        <f>'[1]Objaśnienie_do_przepływów'!$AM$23</f>
        <v>100367.11</v>
      </c>
      <c r="BY13" s="234"/>
      <c r="BZ13" s="234"/>
      <c r="CA13" s="234"/>
      <c r="CB13" s="235"/>
      <c r="CC13" s="233"/>
      <c r="CD13" s="234"/>
      <c r="CE13" s="234"/>
      <c r="CF13" s="234"/>
      <c r="CG13" s="236"/>
      <c r="CI13" s="34" t="s">
        <v>113</v>
      </c>
      <c r="CJ13" s="237" t="s">
        <v>114</v>
      </c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9"/>
      <c r="DA13" s="233"/>
      <c r="DB13" s="234"/>
      <c r="DC13" s="234"/>
      <c r="DD13" s="234"/>
      <c r="DE13" s="235"/>
      <c r="DF13" s="233"/>
      <c r="DG13" s="234"/>
      <c r="DH13" s="234"/>
      <c r="DI13" s="234"/>
      <c r="DJ13" s="236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ht="15" customHeight="1" thickBot="1">
      <c r="A14" s="34" t="s">
        <v>115</v>
      </c>
      <c r="B14" s="237" t="s">
        <v>116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233">
        <v>-292395.39</v>
      </c>
      <c r="T14" s="234"/>
      <c r="U14" s="234"/>
      <c r="V14" s="234"/>
      <c r="W14" s="235"/>
      <c r="X14" s="233">
        <v>-30303.64</v>
      </c>
      <c r="Y14" s="234"/>
      <c r="Z14" s="234"/>
      <c r="AA14" s="234"/>
      <c r="AB14" s="236"/>
      <c r="AC14" s="3"/>
      <c r="AD14" s="103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5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4" t="s">
        <v>115</v>
      </c>
      <c r="BG14" s="237" t="s">
        <v>116</v>
      </c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9"/>
      <c r="BX14" s="233">
        <f>'[1]Objaśnienie_do_przepływów'!$AM$34</f>
        <v>-292395.39</v>
      </c>
      <c r="BY14" s="234"/>
      <c r="BZ14" s="234"/>
      <c r="CA14" s="234"/>
      <c r="CB14" s="235"/>
      <c r="CC14" s="233"/>
      <c r="CD14" s="234"/>
      <c r="CE14" s="234"/>
      <c r="CF14" s="234"/>
      <c r="CG14" s="236"/>
      <c r="CI14" s="34" t="s">
        <v>115</v>
      </c>
      <c r="CJ14" s="237" t="s">
        <v>116</v>
      </c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9"/>
      <c r="DA14" s="233"/>
      <c r="DB14" s="234"/>
      <c r="DC14" s="234"/>
      <c r="DD14" s="234"/>
      <c r="DE14" s="235"/>
      <c r="DF14" s="233"/>
      <c r="DG14" s="234"/>
      <c r="DH14" s="234"/>
      <c r="DI14" s="234"/>
      <c r="DJ14" s="236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ht="15" customHeight="1">
      <c r="A15" s="34" t="s">
        <v>117</v>
      </c>
      <c r="B15" s="237" t="s">
        <v>118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233">
        <f>'[1]Objaśnienie_do_przepływów'!$AM$43</f>
        <v>38005.57</v>
      </c>
      <c r="T15" s="234"/>
      <c r="U15" s="234"/>
      <c r="V15" s="234"/>
      <c r="W15" s="235"/>
      <c r="X15" s="233">
        <v>2443988.93</v>
      </c>
      <c r="Y15" s="234"/>
      <c r="Z15" s="234"/>
      <c r="AA15" s="234"/>
      <c r="AB15" s="236"/>
      <c r="AC15" s="3"/>
      <c r="AD15" s="17"/>
      <c r="AE15" s="17"/>
      <c r="AF15" s="17"/>
      <c r="AG15" s="17"/>
      <c r="AH15" s="17"/>
      <c r="AI15" s="17"/>
      <c r="AJ15" s="17"/>
      <c r="AK15" s="6"/>
      <c r="AL15" s="6"/>
      <c r="AM15" s="6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4" t="s">
        <v>117</v>
      </c>
      <c r="BG15" s="237" t="s">
        <v>118</v>
      </c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9"/>
      <c r="BX15" s="233">
        <f>'[1]Objaśnienie_do_przepływów'!$AM$43</f>
        <v>38005.57</v>
      </c>
      <c r="BY15" s="234"/>
      <c r="BZ15" s="234"/>
      <c r="CA15" s="234"/>
      <c r="CB15" s="235"/>
      <c r="CC15" s="233"/>
      <c r="CD15" s="234"/>
      <c r="CE15" s="234"/>
      <c r="CF15" s="234"/>
      <c r="CG15" s="236"/>
      <c r="CI15" s="34" t="s">
        <v>117</v>
      </c>
      <c r="CJ15" s="237" t="s">
        <v>118</v>
      </c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9"/>
      <c r="DA15" s="233"/>
      <c r="DB15" s="234"/>
      <c r="DC15" s="234"/>
      <c r="DD15" s="234"/>
      <c r="DE15" s="235"/>
      <c r="DF15" s="233"/>
      <c r="DG15" s="234"/>
      <c r="DH15" s="234"/>
      <c r="DI15" s="234"/>
      <c r="DJ15" s="236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ht="15" customHeight="1">
      <c r="A16" s="34" t="s">
        <v>119</v>
      </c>
      <c r="B16" s="237" t="s">
        <v>120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233">
        <f>'[1]Objaśnienie_do_przepływów'!$AM$57</f>
        <v>681601.1600000001</v>
      </c>
      <c r="T16" s="234"/>
      <c r="U16" s="234"/>
      <c r="V16" s="234"/>
      <c r="W16" s="235"/>
      <c r="X16" s="233">
        <v>5302263.8</v>
      </c>
      <c r="Y16" s="234"/>
      <c r="Z16" s="234"/>
      <c r="AA16" s="234"/>
      <c r="AB16" s="236"/>
      <c r="AC16" s="3"/>
      <c r="AD16" s="17"/>
      <c r="AE16" s="17"/>
      <c r="AF16" s="17"/>
      <c r="AG16" s="17"/>
      <c r="AH16" s="17"/>
      <c r="AI16" s="17"/>
      <c r="AJ16" s="17"/>
      <c r="AK16" s="6"/>
      <c r="AL16" s="6"/>
      <c r="AM16" s="6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4" t="s">
        <v>119</v>
      </c>
      <c r="BG16" s="237" t="s">
        <v>120</v>
      </c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9"/>
      <c r="BX16" s="233">
        <f>'[1]Objaśnienie_do_przepływów'!$AM$57</f>
        <v>681601.1600000001</v>
      </c>
      <c r="BY16" s="234"/>
      <c r="BZ16" s="234"/>
      <c r="CA16" s="234"/>
      <c r="CB16" s="235"/>
      <c r="CC16" s="233"/>
      <c r="CD16" s="234"/>
      <c r="CE16" s="234"/>
      <c r="CF16" s="234"/>
      <c r="CG16" s="236"/>
      <c r="CI16" s="34" t="s">
        <v>119</v>
      </c>
      <c r="CJ16" s="237" t="s">
        <v>120</v>
      </c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9"/>
      <c r="DA16" s="233"/>
      <c r="DB16" s="234"/>
      <c r="DC16" s="234"/>
      <c r="DD16" s="234"/>
      <c r="DE16" s="235"/>
      <c r="DF16" s="233"/>
      <c r="DG16" s="234"/>
      <c r="DH16" s="234"/>
      <c r="DI16" s="234"/>
      <c r="DJ16" s="236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ht="15" customHeight="1">
      <c r="A17" s="34" t="s">
        <v>121</v>
      </c>
      <c r="B17" s="237" t="s">
        <v>122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9"/>
      <c r="S17" s="233">
        <f>'[1]Objaśnienie_do_przepływów'!$AM$64</f>
        <v>-82307.8899999999</v>
      </c>
      <c r="T17" s="234"/>
      <c r="U17" s="234"/>
      <c r="V17" s="234"/>
      <c r="W17" s="235"/>
      <c r="X17" s="233">
        <v>557788.85</v>
      </c>
      <c r="Y17" s="234"/>
      <c r="Z17" s="234"/>
      <c r="AA17" s="234"/>
      <c r="AB17" s="236"/>
      <c r="AC17" s="3"/>
      <c r="AD17" s="17"/>
      <c r="AE17" s="17"/>
      <c r="AF17" s="17"/>
      <c r="AG17" s="17"/>
      <c r="AH17" s="17"/>
      <c r="AI17" s="17"/>
      <c r="AJ17" s="17"/>
      <c r="AK17" s="6"/>
      <c r="AL17" s="6"/>
      <c r="AM17" s="6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4" t="s">
        <v>121</v>
      </c>
      <c r="BG17" s="237" t="s">
        <v>122</v>
      </c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9"/>
      <c r="BX17" s="233">
        <f>'[1]Objaśnienie_do_przepływów'!$AM$64</f>
        <v>-82307.8899999999</v>
      </c>
      <c r="BY17" s="234"/>
      <c r="BZ17" s="234"/>
      <c r="CA17" s="234"/>
      <c r="CB17" s="235"/>
      <c r="CC17" s="233"/>
      <c r="CD17" s="234"/>
      <c r="CE17" s="234"/>
      <c r="CF17" s="234"/>
      <c r="CG17" s="236"/>
      <c r="CI17" s="34" t="s">
        <v>121</v>
      </c>
      <c r="CJ17" s="237" t="s">
        <v>122</v>
      </c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9"/>
      <c r="DA17" s="233"/>
      <c r="DB17" s="234"/>
      <c r="DC17" s="234"/>
      <c r="DD17" s="234"/>
      <c r="DE17" s="235"/>
      <c r="DF17" s="233"/>
      <c r="DG17" s="234"/>
      <c r="DH17" s="234"/>
      <c r="DI17" s="234"/>
      <c r="DJ17" s="236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ht="15" customHeight="1">
      <c r="A18" s="34" t="s">
        <v>123</v>
      </c>
      <c r="B18" s="237" t="s">
        <v>124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233">
        <f>'[1]Objaśnienie_do_przepływów'!$AM$72</f>
        <v>-91850.16000000015</v>
      </c>
      <c r="T18" s="234"/>
      <c r="U18" s="234"/>
      <c r="V18" s="234"/>
      <c r="W18" s="235"/>
      <c r="X18" s="233">
        <v>926967.02</v>
      </c>
      <c r="Y18" s="234"/>
      <c r="Z18" s="234"/>
      <c r="AA18" s="234"/>
      <c r="AB18" s="236"/>
      <c r="AC18" s="3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4" t="s">
        <v>123</v>
      </c>
      <c r="BG18" s="237" t="s">
        <v>124</v>
      </c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9"/>
      <c r="BX18" s="233">
        <f>'[1]Objaśnienie_do_przepływów'!$AM$72</f>
        <v>-91850.16000000015</v>
      </c>
      <c r="BY18" s="234"/>
      <c r="BZ18" s="234"/>
      <c r="CA18" s="234"/>
      <c r="CB18" s="235"/>
      <c r="CC18" s="233"/>
      <c r="CD18" s="234"/>
      <c r="CE18" s="234"/>
      <c r="CF18" s="234"/>
      <c r="CG18" s="236"/>
      <c r="CI18" s="34" t="s">
        <v>123</v>
      </c>
      <c r="CJ18" s="237" t="s">
        <v>124</v>
      </c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9"/>
      <c r="DA18" s="233"/>
      <c r="DB18" s="234"/>
      <c r="DC18" s="234"/>
      <c r="DD18" s="234"/>
      <c r="DE18" s="235"/>
      <c r="DF18" s="233"/>
      <c r="DG18" s="234"/>
      <c r="DH18" s="234"/>
      <c r="DI18" s="234"/>
      <c r="DJ18" s="236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ht="15" customHeight="1">
      <c r="A19" s="243" t="s">
        <v>87</v>
      </c>
      <c r="B19" s="245" t="s">
        <v>125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  <c r="S19" s="228">
        <f>'[1]Objaśnienie_do_przepływów'!$AM$79</f>
        <v>1594715.8999999994</v>
      </c>
      <c r="T19" s="229"/>
      <c r="U19" s="229"/>
      <c r="V19" s="229"/>
      <c r="W19" s="231"/>
      <c r="X19" s="228">
        <v>1418163.98</v>
      </c>
      <c r="Y19" s="229"/>
      <c r="Z19" s="229"/>
      <c r="AA19" s="229"/>
      <c r="AB19" s="230"/>
      <c r="AC19" s="3"/>
      <c r="AD19" s="17"/>
      <c r="AE19" s="17"/>
      <c r="AF19" s="17"/>
      <c r="AG19" s="17"/>
      <c r="AH19" s="17"/>
      <c r="AI19" s="17"/>
      <c r="AJ19" s="17"/>
      <c r="AK19" s="6"/>
      <c r="AL19" s="6"/>
      <c r="AM19" s="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243" t="s">
        <v>87</v>
      </c>
      <c r="BG19" s="245" t="s">
        <v>125</v>
      </c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7"/>
      <c r="BX19" s="228">
        <f>'[1]Objaśnienie_do_przepływów'!$AM$79</f>
        <v>1594715.8999999994</v>
      </c>
      <c r="BY19" s="229"/>
      <c r="BZ19" s="229"/>
      <c r="CA19" s="229"/>
      <c r="CB19" s="231"/>
      <c r="CC19" s="228"/>
      <c r="CD19" s="229"/>
      <c r="CE19" s="229"/>
      <c r="CF19" s="229"/>
      <c r="CG19" s="230"/>
      <c r="CI19" s="243" t="s">
        <v>87</v>
      </c>
      <c r="CJ19" s="245" t="s">
        <v>125</v>
      </c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7"/>
      <c r="DA19" s="228"/>
      <c r="DB19" s="229"/>
      <c r="DC19" s="229"/>
      <c r="DD19" s="229"/>
      <c r="DE19" s="231"/>
      <c r="DF19" s="228"/>
      <c r="DG19" s="229"/>
      <c r="DH19" s="229"/>
      <c r="DI19" s="229"/>
      <c r="DJ19" s="230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ht="15" customHeight="1">
      <c r="A20" s="244"/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  <c r="S20" s="251"/>
      <c r="T20" s="252"/>
      <c r="U20" s="252"/>
      <c r="V20" s="252"/>
      <c r="W20" s="253"/>
      <c r="X20" s="251"/>
      <c r="Y20" s="252"/>
      <c r="Z20" s="252"/>
      <c r="AA20" s="252"/>
      <c r="AB20" s="254"/>
      <c r="AC20" s="3"/>
      <c r="AD20" s="17"/>
      <c r="AE20" s="17"/>
      <c r="AF20" s="17"/>
      <c r="AG20" s="17"/>
      <c r="AH20" s="17"/>
      <c r="AI20" s="17"/>
      <c r="AJ20" s="17"/>
      <c r="AK20" s="6"/>
      <c r="AL20" s="6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244"/>
      <c r="BG20" s="248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50"/>
      <c r="BX20" s="251"/>
      <c r="BY20" s="252"/>
      <c r="BZ20" s="252"/>
      <c r="CA20" s="252"/>
      <c r="CB20" s="253"/>
      <c r="CC20" s="251"/>
      <c r="CD20" s="252"/>
      <c r="CE20" s="252"/>
      <c r="CF20" s="252"/>
      <c r="CG20" s="254"/>
      <c r="CI20" s="244"/>
      <c r="CJ20" s="248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51"/>
      <c r="DB20" s="252"/>
      <c r="DC20" s="252"/>
      <c r="DD20" s="252"/>
      <c r="DE20" s="253"/>
      <c r="DF20" s="251"/>
      <c r="DG20" s="252"/>
      <c r="DH20" s="252"/>
      <c r="DI20" s="252"/>
      <c r="DJ20" s="254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ht="15" customHeight="1">
      <c r="A21" s="34" t="s">
        <v>126</v>
      </c>
      <c r="B21" s="237" t="s">
        <v>127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233">
        <f>'[1]Objaśnienie_do_przepływów'!$AM$89</f>
        <v>1272881.0899999994</v>
      </c>
      <c r="T21" s="234"/>
      <c r="U21" s="234"/>
      <c r="V21" s="234"/>
      <c r="W21" s="235"/>
      <c r="X21" s="233">
        <v>-4094539.86</v>
      </c>
      <c r="Y21" s="234"/>
      <c r="Z21" s="234"/>
      <c r="AA21" s="234"/>
      <c r="AB21" s="236"/>
      <c r="AC21" s="3"/>
      <c r="AD21" s="17"/>
      <c r="AE21" s="17"/>
      <c r="AF21" s="17"/>
      <c r="AG21" s="17"/>
      <c r="AH21" s="17"/>
      <c r="AI21" s="17"/>
      <c r="AJ21" s="17"/>
      <c r="AK21" s="6"/>
      <c r="AL21" s="6"/>
      <c r="AM21" s="6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4" t="s">
        <v>126</v>
      </c>
      <c r="BG21" s="237" t="s">
        <v>127</v>
      </c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9"/>
      <c r="BX21" s="233">
        <f>'[1]Objaśnienie_do_przepływów'!$AM$89</f>
        <v>1272881.0899999994</v>
      </c>
      <c r="BY21" s="234"/>
      <c r="BZ21" s="234"/>
      <c r="CA21" s="234"/>
      <c r="CB21" s="235"/>
      <c r="CC21" s="233"/>
      <c r="CD21" s="234"/>
      <c r="CE21" s="234"/>
      <c r="CF21" s="234"/>
      <c r="CG21" s="236"/>
      <c r="CI21" s="34" t="s">
        <v>126</v>
      </c>
      <c r="CJ21" s="237" t="s">
        <v>127</v>
      </c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9"/>
      <c r="DA21" s="233"/>
      <c r="DB21" s="234"/>
      <c r="DC21" s="234"/>
      <c r="DD21" s="234"/>
      <c r="DE21" s="235"/>
      <c r="DF21" s="233"/>
      <c r="DG21" s="234"/>
      <c r="DH21" s="234"/>
      <c r="DI21" s="234"/>
      <c r="DJ21" s="236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15" customHeight="1">
      <c r="A22" s="34" t="s">
        <v>128</v>
      </c>
      <c r="B22" s="237" t="s">
        <v>129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312">
        <f>'[1]Objaśnienie_do_przepływów'!$AM$103</f>
        <v>82785.71</v>
      </c>
      <c r="T22" s="313"/>
      <c r="U22" s="313"/>
      <c r="V22" s="313"/>
      <c r="W22" s="314"/>
      <c r="X22" s="233">
        <f>-70900383.79+61753700</f>
        <v>-9146683.790000007</v>
      </c>
      <c r="Y22" s="234"/>
      <c r="Z22" s="234"/>
      <c r="AA22" s="234"/>
      <c r="AB22" s="236"/>
      <c r="AC22" s="3"/>
      <c r="AD22" s="17"/>
      <c r="AE22" s="17"/>
      <c r="AF22" s="17"/>
      <c r="AG22" s="17"/>
      <c r="AH22" s="17"/>
      <c r="AI22" s="17"/>
      <c r="AJ22" s="17"/>
      <c r="AK22" s="6"/>
      <c r="AL22" s="6"/>
      <c r="AM22" s="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4" t="s">
        <v>128</v>
      </c>
      <c r="BG22" s="237" t="s">
        <v>129</v>
      </c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9"/>
      <c r="BX22" s="233">
        <f>'[1]Objaśnienie_do_przepływów'!$AM$103</f>
        <v>82785.71</v>
      </c>
      <c r="BY22" s="234"/>
      <c r="BZ22" s="234"/>
      <c r="CA22" s="234"/>
      <c r="CB22" s="235"/>
      <c r="CC22" s="233"/>
      <c r="CD22" s="234"/>
      <c r="CE22" s="234"/>
      <c r="CF22" s="234"/>
      <c r="CG22" s="236"/>
      <c r="CI22" s="34" t="s">
        <v>128</v>
      </c>
      <c r="CJ22" s="237" t="s">
        <v>129</v>
      </c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9"/>
      <c r="DA22" s="233"/>
      <c r="DB22" s="234"/>
      <c r="DC22" s="234"/>
      <c r="DD22" s="234"/>
      <c r="DE22" s="235"/>
      <c r="DF22" s="233"/>
      <c r="DG22" s="234"/>
      <c r="DH22" s="234"/>
      <c r="DI22" s="234"/>
      <c r="DJ22" s="236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s="16" customFormat="1" ht="15" customHeight="1">
      <c r="A23" s="14" t="s">
        <v>94</v>
      </c>
      <c r="B23" s="219" t="s">
        <v>130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222">
        <f>S10+S11</f>
        <v>8568597.680000007</v>
      </c>
      <c r="T23" s="223"/>
      <c r="U23" s="223"/>
      <c r="V23" s="223"/>
      <c r="W23" s="224"/>
      <c r="X23" s="222">
        <f>X10+X11</f>
        <v>13178494.669999989</v>
      </c>
      <c r="Y23" s="223"/>
      <c r="Z23" s="223"/>
      <c r="AA23" s="223"/>
      <c r="AB23" s="232"/>
      <c r="AC23" s="1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4" t="s">
        <v>94</v>
      </c>
      <c r="BG23" s="219" t="s">
        <v>130</v>
      </c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1"/>
      <c r="BX23" s="222">
        <f>BX10+BX11</f>
        <v>8568597.680000007</v>
      </c>
      <c r="BY23" s="223"/>
      <c r="BZ23" s="223"/>
      <c r="CA23" s="223"/>
      <c r="CB23" s="224"/>
      <c r="CC23" s="222">
        <f>CC10+CC11</f>
        <v>13219701.239999995</v>
      </c>
      <c r="CD23" s="223"/>
      <c r="CE23" s="223"/>
      <c r="CF23" s="223"/>
      <c r="CG23" s="232"/>
      <c r="CI23" s="14" t="s">
        <v>94</v>
      </c>
      <c r="CJ23" s="219" t="s">
        <v>130</v>
      </c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1"/>
      <c r="DA23" s="222">
        <f>DA10+DA11</f>
        <v>1531706.4800000098</v>
      </c>
      <c r="DB23" s="223"/>
      <c r="DC23" s="223"/>
      <c r="DD23" s="223"/>
      <c r="DE23" s="224"/>
      <c r="DF23" s="222">
        <f>DF10+DF11</f>
        <v>13219701.239999995</v>
      </c>
      <c r="DG23" s="223"/>
      <c r="DH23" s="223"/>
      <c r="DI23" s="223"/>
      <c r="DJ23" s="232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</row>
    <row r="24" spans="1:132" ht="15" customHeight="1">
      <c r="A24" s="14" t="s">
        <v>131</v>
      </c>
      <c r="B24" s="278" t="s">
        <v>132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80"/>
      <c r="S24" s="222"/>
      <c r="T24" s="223"/>
      <c r="U24" s="223"/>
      <c r="V24" s="223"/>
      <c r="W24" s="224"/>
      <c r="X24" s="222"/>
      <c r="Y24" s="223"/>
      <c r="Z24" s="223"/>
      <c r="AA24" s="223"/>
      <c r="AB24" s="232"/>
      <c r="AC24" s="3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14" t="s">
        <v>131</v>
      </c>
      <c r="BG24" s="278" t="s">
        <v>132</v>
      </c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80"/>
      <c r="BX24" s="222"/>
      <c r="BY24" s="223"/>
      <c r="BZ24" s="223"/>
      <c r="CA24" s="223"/>
      <c r="CB24" s="224"/>
      <c r="CC24" s="222"/>
      <c r="CD24" s="223"/>
      <c r="CE24" s="223"/>
      <c r="CF24" s="223"/>
      <c r="CG24" s="232"/>
      <c r="CI24" s="14" t="s">
        <v>131</v>
      </c>
      <c r="CJ24" s="278" t="s">
        <v>132</v>
      </c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80"/>
      <c r="DA24" s="222"/>
      <c r="DB24" s="223"/>
      <c r="DC24" s="223"/>
      <c r="DD24" s="223"/>
      <c r="DE24" s="224"/>
      <c r="DF24" s="222"/>
      <c r="DG24" s="223"/>
      <c r="DH24" s="223"/>
      <c r="DI24" s="223"/>
      <c r="DJ24" s="232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ht="15" customHeight="1">
      <c r="A25" s="14" t="s">
        <v>108</v>
      </c>
      <c r="B25" s="219" t="s">
        <v>133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222">
        <f>S26+S28+S30+S38</f>
        <v>292395.39</v>
      </c>
      <c r="T25" s="223"/>
      <c r="U25" s="223"/>
      <c r="V25" s="223"/>
      <c r="W25" s="224"/>
      <c r="X25" s="222">
        <f>X26+X28+X30+X38</f>
        <v>30303.64</v>
      </c>
      <c r="Y25" s="223"/>
      <c r="Z25" s="223"/>
      <c r="AA25" s="223"/>
      <c r="AB25" s="232"/>
      <c r="AC25" s="3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14" t="s">
        <v>108</v>
      </c>
      <c r="BG25" s="219" t="s">
        <v>133</v>
      </c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1"/>
      <c r="BX25" s="222">
        <f>BX26+BX28+BX30+BX38</f>
        <v>292395.39</v>
      </c>
      <c r="BY25" s="223"/>
      <c r="BZ25" s="223"/>
      <c r="CA25" s="223"/>
      <c r="CB25" s="224"/>
      <c r="CC25" s="222">
        <f>CC26+CC28+CC30+CC38</f>
        <v>0</v>
      </c>
      <c r="CD25" s="223"/>
      <c r="CE25" s="223"/>
      <c r="CF25" s="223"/>
      <c r="CG25" s="232"/>
      <c r="CI25" s="14" t="s">
        <v>108</v>
      </c>
      <c r="CJ25" s="219" t="s">
        <v>133</v>
      </c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1"/>
      <c r="DA25" s="222">
        <f>DA26+DA28+DA30+DA38</f>
        <v>0</v>
      </c>
      <c r="DB25" s="223"/>
      <c r="DC25" s="223"/>
      <c r="DD25" s="223"/>
      <c r="DE25" s="224"/>
      <c r="DF25" s="222">
        <f>DF26+DF28+DF30+DF38</f>
        <v>0</v>
      </c>
      <c r="DG25" s="223"/>
      <c r="DH25" s="223"/>
      <c r="DI25" s="223"/>
      <c r="DJ25" s="232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15" customHeight="1">
      <c r="A26" s="243" t="s">
        <v>111</v>
      </c>
      <c r="B26" s="245" t="s">
        <v>134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7"/>
      <c r="S26" s="228">
        <f>'[1]Objaśnienie_do_przepływów'!$AM$108</f>
        <v>0</v>
      </c>
      <c r="T26" s="229"/>
      <c r="U26" s="229"/>
      <c r="V26" s="229"/>
      <c r="W26" s="231"/>
      <c r="X26" s="228"/>
      <c r="Y26" s="229"/>
      <c r="Z26" s="229"/>
      <c r="AA26" s="229"/>
      <c r="AB26" s="230"/>
      <c r="AC26" s="3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243" t="s">
        <v>111</v>
      </c>
      <c r="BG26" s="245" t="s">
        <v>134</v>
      </c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7"/>
      <c r="BX26" s="228">
        <f>'[1]Objaśnienie_do_przepływów'!$AM$108</f>
        <v>0</v>
      </c>
      <c r="BY26" s="229"/>
      <c r="BZ26" s="229"/>
      <c r="CA26" s="229"/>
      <c r="CB26" s="231"/>
      <c r="CC26" s="228"/>
      <c r="CD26" s="229"/>
      <c r="CE26" s="229"/>
      <c r="CF26" s="229"/>
      <c r="CG26" s="230"/>
      <c r="CI26" s="243" t="s">
        <v>111</v>
      </c>
      <c r="CJ26" s="245" t="s">
        <v>134</v>
      </c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7"/>
      <c r="DA26" s="228"/>
      <c r="DB26" s="229"/>
      <c r="DC26" s="229"/>
      <c r="DD26" s="229"/>
      <c r="DE26" s="231"/>
      <c r="DF26" s="228"/>
      <c r="DG26" s="229"/>
      <c r="DH26" s="229"/>
      <c r="DI26" s="229"/>
      <c r="DJ26" s="230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ht="15" customHeight="1">
      <c r="A27" s="244"/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50"/>
      <c r="S27" s="251"/>
      <c r="T27" s="252"/>
      <c r="U27" s="252"/>
      <c r="V27" s="252"/>
      <c r="W27" s="253"/>
      <c r="X27" s="251"/>
      <c r="Y27" s="252"/>
      <c r="Z27" s="252"/>
      <c r="AA27" s="252"/>
      <c r="AB27" s="254"/>
      <c r="AC27" s="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244"/>
      <c r="BG27" s="248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50"/>
      <c r="BX27" s="251"/>
      <c r="BY27" s="252"/>
      <c r="BZ27" s="252"/>
      <c r="CA27" s="252"/>
      <c r="CB27" s="253"/>
      <c r="CC27" s="251"/>
      <c r="CD27" s="252"/>
      <c r="CE27" s="252"/>
      <c r="CF27" s="252"/>
      <c r="CG27" s="254"/>
      <c r="CI27" s="244"/>
      <c r="CJ27" s="248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50"/>
      <c r="DA27" s="251"/>
      <c r="DB27" s="252"/>
      <c r="DC27" s="252"/>
      <c r="DD27" s="252"/>
      <c r="DE27" s="253"/>
      <c r="DF27" s="251"/>
      <c r="DG27" s="252"/>
      <c r="DH27" s="252"/>
      <c r="DI27" s="252"/>
      <c r="DJ27" s="254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ht="15" customHeight="1">
      <c r="A28" s="243" t="s">
        <v>113</v>
      </c>
      <c r="B28" s="245" t="s">
        <v>135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7"/>
      <c r="S28" s="228">
        <f>'[1]Objaśnienie_do_przepływów'!$AM$113</f>
        <v>0</v>
      </c>
      <c r="T28" s="229"/>
      <c r="U28" s="229"/>
      <c r="V28" s="229"/>
      <c r="W28" s="231"/>
      <c r="X28" s="319"/>
      <c r="Y28" s="320"/>
      <c r="Z28" s="320"/>
      <c r="AA28" s="320"/>
      <c r="AB28" s="321"/>
      <c r="AC28" s="3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243" t="s">
        <v>113</v>
      </c>
      <c r="BG28" s="245" t="s">
        <v>135</v>
      </c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7"/>
      <c r="BX28" s="228">
        <f>'[1]Objaśnienie_do_przepływów'!$AM$113</f>
        <v>0</v>
      </c>
      <c r="BY28" s="229"/>
      <c r="BZ28" s="229"/>
      <c r="CA28" s="229"/>
      <c r="CB28" s="231"/>
      <c r="CC28" s="319"/>
      <c r="CD28" s="320"/>
      <c r="CE28" s="320"/>
      <c r="CF28" s="320"/>
      <c r="CG28" s="321"/>
      <c r="CI28" s="243" t="s">
        <v>113</v>
      </c>
      <c r="CJ28" s="245" t="s">
        <v>135</v>
      </c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7"/>
      <c r="DA28" s="228"/>
      <c r="DB28" s="229"/>
      <c r="DC28" s="229"/>
      <c r="DD28" s="229"/>
      <c r="DE28" s="231"/>
      <c r="DF28" s="319"/>
      <c r="DG28" s="320"/>
      <c r="DH28" s="320"/>
      <c r="DI28" s="320"/>
      <c r="DJ28" s="321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ht="15" customHeight="1">
      <c r="A29" s="244"/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50"/>
      <c r="S29" s="251"/>
      <c r="T29" s="252"/>
      <c r="U29" s="252"/>
      <c r="V29" s="252"/>
      <c r="W29" s="253"/>
      <c r="X29" s="322"/>
      <c r="Y29" s="323"/>
      <c r="Z29" s="323"/>
      <c r="AA29" s="323"/>
      <c r="AB29" s="324"/>
      <c r="AC29" s="3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244"/>
      <c r="BG29" s="248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50"/>
      <c r="BX29" s="251"/>
      <c r="BY29" s="252"/>
      <c r="BZ29" s="252"/>
      <c r="CA29" s="252"/>
      <c r="CB29" s="253"/>
      <c r="CC29" s="322"/>
      <c r="CD29" s="323"/>
      <c r="CE29" s="323"/>
      <c r="CF29" s="323"/>
      <c r="CG29" s="324"/>
      <c r="CI29" s="244"/>
      <c r="CJ29" s="248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50"/>
      <c r="DA29" s="251"/>
      <c r="DB29" s="252"/>
      <c r="DC29" s="252"/>
      <c r="DD29" s="252"/>
      <c r="DE29" s="253"/>
      <c r="DF29" s="322"/>
      <c r="DG29" s="323"/>
      <c r="DH29" s="323"/>
      <c r="DI29" s="323"/>
      <c r="DJ29" s="324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ht="15" customHeight="1">
      <c r="A30" s="34">
        <v>3</v>
      </c>
      <c r="B30" s="297" t="s">
        <v>136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9"/>
      <c r="S30" s="106">
        <f>S31+S32</f>
        <v>292395.39</v>
      </c>
      <c r="T30" s="107"/>
      <c r="U30" s="107"/>
      <c r="V30" s="107"/>
      <c r="W30" s="108"/>
      <c r="X30" s="106">
        <f>X31+X32</f>
        <v>30303.64</v>
      </c>
      <c r="Y30" s="107"/>
      <c r="Z30" s="107"/>
      <c r="AA30" s="107"/>
      <c r="AB30" s="128"/>
      <c r="AC30" s="3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4">
        <v>3</v>
      </c>
      <c r="BG30" s="297" t="s">
        <v>136</v>
      </c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9"/>
      <c r="BX30" s="106">
        <f>BX31+BX32</f>
        <v>292395.39</v>
      </c>
      <c r="BY30" s="107"/>
      <c r="BZ30" s="107"/>
      <c r="CA30" s="107"/>
      <c r="CB30" s="108"/>
      <c r="CC30" s="106">
        <f>CC31+CC32</f>
        <v>0</v>
      </c>
      <c r="CD30" s="107"/>
      <c r="CE30" s="107"/>
      <c r="CF30" s="107"/>
      <c r="CG30" s="128"/>
      <c r="CI30" s="34">
        <v>3</v>
      </c>
      <c r="CJ30" s="297" t="s">
        <v>136</v>
      </c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9"/>
      <c r="DA30" s="106">
        <f>DA31+DA32</f>
        <v>0</v>
      </c>
      <c r="DB30" s="107"/>
      <c r="DC30" s="107"/>
      <c r="DD30" s="107"/>
      <c r="DE30" s="108"/>
      <c r="DF30" s="106">
        <f>DF31+DF32</f>
        <v>0</v>
      </c>
      <c r="DG30" s="107"/>
      <c r="DH30" s="107"/>
      <c r="DI30" s="107"/>
      <c r="DJ30" s="128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ht="15" customHeight="1">
      <c r="A31" s="34"/>
      <c r="B31" s="237" t="s">
        <v>137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  <c r="S31" s="233">
        <f>'[1]Objaśnienie_do_przepływów'!$AM$119</f>
        <v>0</v>
      </c>
      <c r="T31" s="234"/>
      <c r="U31" s="234"/>
      <c r="V31" s="234"/>
      <c r="W31" s="235"/>
      <c r="X31" s="233"/>
      <c r="Y31" s="234"/>
      <c r="Z31" s="234"/>
      <c r="AA31" s="234"/>
      <c r="AB31" s="236"/>
      <c r="AC31" s="3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4"/>
      <c r="BG31" s="237" t="s">
        <v>137</v>
      </c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9"/>
      <c r="BX31" s="233">
        <f>'[1]Objaśnienie_do_przepływów'!$AM$119</f>
        <v>0</v>
      </c>
      <c r="BY31" s="234"/>
      <c r="BZ31" s="234"/>
      <c r="CA31" s="234"/>
      <c r="CB31" s="235"/>
      <c r="CC31" s="233"/>
      <c r="CD31" s="234"/>
      <c r="CE31" s="234"/>
      <c r="CF31" s="234"/>
      <c r="CG31" s="236"/>
      <c r="CI31" s="34"/>
      <c r="CJ31" s="237" t="s">
        <v>137</v>
      </c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9"/>
      <c r="DA31" s="233"/>
      <c r="DB31" s="234"/>
      <c r="DC31" s="234"/>
      <c r="DD31" s="234"/>
      <c r="DE31" s="235"/>
      <c r="DF31" s="233"/>
      <c r="DG31" s="234"/>
      <c r="DH31" s="234"/>
      <c r="DI31" s="234"/>
      <c r="DJ31" s="236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ht="15" customHeight="1">
      <c r="A32" s="34"/>
      <c r="B32" s="237" t="s">
        <v>138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9"/>
      <c r="S32" s="106">
        <f>SUM(S33:W37)</f>
        <v>292395.39</v>
      </c>
      <c r="T32" s="107"/>
      <c r="U32" s="107"/>
      <c r="V32" s="107"/>
      <c r="W32" s="108"/>
      <c r="X32" s="106">
        <f>SUM(X33:AB37)</f>
        <v>30303.64</v>
      </c>
      <c r="Y32" s="107"/>
      <c r="Z32" s="107"/>
      <c r="AA32" s="107"/>
      <c r="AB32" s="128"/>
      <c r="AC32" s="3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4"/>
      <c r="BG32" s="237" t="s">
        <v>138</v>
      </c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9"/>
      <c r="BX32" s="106">
        <f>SUM(BX33:CB37)</f>
        <v>292395.39</v>
      </c>
      <c r="BY32" s="107"/>
      <c r="BZ32" s="107"/>
      <c r="CA32" s="107"/>
      <c r="CB32" s="108"/>
      <c r="CC32" s="106">
        <f>SUM(CC33:CG37)</f>
        <v>0</v>
      </c>
      <c r="CD32" s="107"/>
      <c r="CE32" s="107"/>
      <c r="CF32" s="107"/>
      <c r="CG32" s="128"/>
      <c r="CI32" s="34"/>
      <c r="CJ32" s="237" t="s">
        <v>138</v>
      </c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9"/>
      <c r="DA32" s="106">
        <f>SUM(DA33:DE37)</f>
        <v>0</v>
      </c>
      <c r="DB32" s="107"/>
      <c r="DC32" s="107"/>
      <c r="DD32" s="107"/>
      <c r="DE32" s="108"/>
      <c r="DF32" s="106">
        <f>SUM(DF33:DJ37)</f>
        <v>0</v>
      </c>
      <c r="DG32" s="107"/>
      <c r="DH32" s="107"/>
      <c r="DI32" s="107"/>
      <c r="DJ32" s="1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32" ht="15" customHeight="1">
      <c r="A33" s="34"/>
      <c r="B33" s="294" t="s">
        <v>139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6"/>
      <c r="S33" s="233">
        <f>'[1]Objaśnienie_do_przepływów'!$AM$120</f>
        <v>0</v>
      </c>
      <c r="T33" s="234"/>
      <c r="U33" s="234"/>
      <c r="V33" s="234"/>
      <c r="W33" s="235"/>
      <c r="X33" s="233"/>
      <c r="Y33" s="234"/>
      <c r="Z33" s="234"/>
      <c r="AA33" s="234"/>
      <c r="AB33" s="236"/>
      <c r="AC33" s="3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4"/>
      <c r="BG33" s="294" t="s">
        <v>139</v>
      </c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6"/>
      <c r="BX33" s="233">
        <f>'[1]Objaśnienie_do_przepływów'!$AM$120</f>
        <v>0</v>
      </c>
      <c r="BY33" s="234"/>
      <c r="BZ33" s="234"/>
      <c r="CA33" s="234"/>
      <c r="CB33" s="235"/>
      <c r="CC33" s="233"/>
      <c r="CD33" s="234"/>
      <c r="CE33" s="234"/>
      <c r="CF33" s="234"/>
      <c r="CG33" s="236"/>
      <c r="CI33" s="34"/>
      <c r="CJ33" s="294" t="s">
        <v>139</v>
      </c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6"/>
      <c r="DA33" s="233"/>
      <c r="DB33" s="234"/>
      <c r="DC33" s="234"/>
      <c r="DD33" s="234"/>
      <c r="DE33" s="235"/>
      <c r="DF33" s="233"/>
      <c r="DG33" s="234"/>
      <c r="DH33" s="234"/>
      <c r="DI33" s="234"/>
      <c r="DJ33" s="236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32" ht="15" customHeight="1">
      <c r="A34" s="34"/>
      <c r="B34" s="240" t="s">
        <v>140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233">
        <f>'[1]Objaśnienie_do_przepływów'!$AM$122</f>
        <v>0</v>
      </c>
      <c r="T34" s="234"/>
      <c r="U34" s="234"/>
      <c r="V34" s="234"/>
      <c r="W34" s="235"/>
      <c r="X34" s="233"/>
      <c r="Y34" s="234"/>
      <c r="Z34" s="234"/>
      <c r="AA34" s="234"/>
      <c r="AB34" s="236"/>
      <c r="AC34" s="3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4"/>
      <c r="BG34" s="240" t="s">
        <v>140</v>
      </c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2"/>
      <c r="BX34" s="233">
        <f>'[1]Objaśnienie_do_przepływów'!$AM$122</f>
        <v>0</v>
      </c>
      <c r="BY34" s="234"/>
      <c r="BZ34" s="234"/>
      <c r="CA34" s="234"/>
      <c r="CB34" s="235"/>
      <c r="CC34" s="233"/>
      <c r="CD34" s="234"/>
      <c r="CE34" s="234"/>
      <c r="CF34" s="234"/>
      <c r="CG34" s="236"/>
      <c r="CI34" s="34"/>
      <c r="CJ34" s="240" t="s">
        <v>140</v>
      </c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2"/>
      <c r="DA34" s="233"/>
      <c r="DB34" s="234"/>
      <c r="DC34" s="234"/>
      <c r="DD34" s="234"/>
      <c r="DE34" s="235"/>
      <c r="DF34" s="233"/>
      <c r="DG34" s="234"/>
      <c r="DH34" s="234"/>
      <c r="DI34" s="234"/>
      <c r="DJ34" s="236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32" ht="15" customHeight="1">
      <c r="A35" s="34"/>
      <c r="B35" s="240" t="s">
        <v>141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2"/>
      <c r="S35" s="233">
        <f>'[1]Objaśnienie_do_przepływów'!$AM$126</f>
        <v>0</v>
      </c>
      <c r="T35" s="234"/>
      <c r="U35" s="234"/>
      <c r="V35" s="234"/>
      <c r="W35" s="235"/>
      <c r="X35" s="233"/>
      <c r="Y35" s="234"/>
      <c r="Z35" s="234"/>
      <c r="AA35" s="234"/>
      <c r="AB35" s="236"/>
      <c r="AC35" s="3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4"/>
      <c r="BG35" s="240" t="s">
        <v>141</v>
      </c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2"/>
      <c r="BX35" s="233">
        <f>'[1]Objaśnienie_do_przepływów'!$AM$126</f>
        <v>0</v>
      </c>
      <c r="BY35" s="234"/>
      <c r="BZ35" s="234"/>
      <c r="CA35" s="234"/>
      <c r="CB35" s="235"/>
      <c r="CC35" s="233"/>
      <c r="CD35" s="234"/>
      <c r="CE35" s="234"/>
      <c r="CF35" s="234"/>
      <c r="CG35" s="236"/>
      <c r="CI35" s="34"/>
      <c r="CJ35" s="240" t="s">
        <v>141</v>
      </c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2"/>
      <c r="DA35" s="233"/>
      <c r="DB35" s="234"/>
      <c r="DC35" s="234"/>
      <c r="DD35" s="234"/>
      <c r="DE35" s="235"/>
      <c r="DF35" s="233"/>
      <c r="DG35" s="234"/>
      <c r="DH35" s="234"/>
      <c r="DI35" s="234"/>
      <c r="DJ35" s="236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32" ht="15" customHeight="1">
      <c r="A36" s="34"/>
      <c r="B36" s="240" t="s">
        <v>142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2"/>
      <c r="S36" s="233">
        <v>292395.39</v>
      </c>
      <c r="T36" s="234"/>
      <c r="U36" s="234"/>
      <c r="V36" s="234"/>
      <c r="W36" s="235"/>
      <c r="X36" s="233">
        <v>30303.64</v>
      </c>
      <c r="Y36" s="234"/>
      <c r="Z36" s="234"/>
      <c r="AA36" s="234"/>
      <c r="AB36" s="236"/>
      <c r="AC36" s="3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4"/>
      <c r="BG36" s="240" t="s">
        <v>142</v>
      </c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2"/>
      <c r="BX36" s="233">
        <f>'[1]Objaśnienie_do_przepływów'!$AM$130</f>
        <v>292395.39</v>
      </c>
      <c r="BY36" s="234"/>
      <c r="BZ36" s="234"/>
      <c r="CA36" s="234"/>
      <c r="CB36" s="235"/>
      <c r="CC36" s="233"/>
      <c r="CD36" s="234"/>
      <c r="CE36" s="234"/>
      <c r="CF36" s="234"/>
      <c r="CG36" s="236"/>
      <c r="CI36" s="34"/>
      <c r="CJ36" s="240" t="s">
        <v>142</v>
      </c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2"/>
      <c r="DA36" s="233"/>
      <c r="DB36" s="234"/>
      <c r="DC36" s="234"/>
      <c r="DD36" s="234"/>
      <c r="DE36" s="235"/>
      <c r="DF36" s="233"/>
      <c r="DG36" s="234"/>
      <c r="DH36" s="234"/>
      <c r="DI36" s="234"/>
      <c r="DJ36" s="236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32" ht="15" customHeight="1">
      <c r="A37" s="34"/>
      <c r="B37" s="240" t="s">
        <v>143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2"/>
      <c r="S37" s="233">
        <f>'[1]Objaśnienie_do_przepływów'!$AM$134</f>
        <v>0</v>
      </c>
      <c r="T37" s="234"/>
      <c r="U37" s="234"/>
      <c r="V37" s="234"/>
      <c r="W37" s="235"/>
      <c r="X37" s="233"/>
      <c r="Y37" s="234"/>
      <c r="Z37" s="234"/>
      <c r="AA37" s="234"/>
      <c r="AB37" s="236"/>
      <c r="AC37" s="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4"/>
      <c r="BG37" s="240" t="s">
        <v>143</v>
      </c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2"/>
      <c r="BX37" s="233">
        <f>'[1]Objaśnienie_do_przepływów'!$AM$134</f>
        <v>0</v>
      </c>
      <c r="BY37" s="234"/>
      <c r="BZ37" s="234"/>
      <c r="CA37" s="234"/>
      <c r="CB37" s="235"/>
      <c r="CC37" s="233"/>
      <c r="CD37" s="234"/>
      <c r="CE37" s="234"/>
      <c r="CF37" s="234"/>
      <c r="CG37" s="236"/>
      <c r="CI37" s="34"/>
      <c r="CJ37" s="240" t="s">
        <v>143</v>
      </c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2"/>
      <c r="DA37" s="233"/>
      <c r="DB37" s="234"/>
      <c r="DC37" s="234"/>
      <c r="DD37" s="234"/>
      <c r="DE37" s="235"/>
      <c r="DF37" s="233"/>
      <c r="DG37" s="234"/>
      <c r="DH37" s="234"/>
      <c r="DI37" s="234"/>
      <c r="DJ37" s="236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32" ht="15" customHeight="1">
      <c r="A38" s="34">
        <v>4</v>
      </c>
      <c r="B38" s="237" t="s">
        <v>144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233">
        <f>'[1]Objaśnienie_do_przepływów'!$AM$139</f>
        <v>0</v>
      </c>
      <c r="T38" s="234"/>
      <c r="U38" s="234"/>
      <c r="V38" s="234"/>
      <c r="W38" s="235"/>
      <c r="X38" s="233"/>
      <c r="Y38" s="234"/>
      <c r="Z38" s="234"/>
      <c r="AA38" s="234"/>
      <c r="AB38" s="236"/>
      <c r="AC38" s="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4">
        <v>4</v>
      </c>
      <c r="BG38" s="237" t="s">
        <v>144</v>
      </c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9"/>
      <c r="BX38" s="233">
        <f>'[1]Objaśnienie_do_przepływów'!$AM$139</f>
        <v>0</v>
      </c>
      <c r="BY38" s="234"/>
      <c r="BZ38" s="234"/>
      <c r="CA38" s="234"/>
      <c r="CB38" s="235"/>
      <c r="CC38" s="233"/>
      <c r="CD38" s="234"/>
      <c r="CE38" s="234"/>
      <c r="CF38" s="234"/>
      <c r="CG38" s="236"/>
      <c r="CI38" s="34">
        <v>4</v>
      </c>
      <c r="CJ38" s="237" t="s">
        <v>144</v>
      </c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9"/>
      <c r="DA38" s="233"/>
      <c r="DB38" s="234"/>
      <c r="DC38" s="234"/>
      <c r="DD38" s="234"/>
      <c r="DE38" s="235"/>
      <c r="DF38" s="233"/>
      <c r="DG38" s="234"/>
      <c r="DH38" s="234"/>
      <c r="DI38" s="234"/>
      <c r="DJ38" s="236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32" s="16" customFormat="1" ht="15" customHeight="1">
      <c r="A39" s="14" t="s">
        <v>92</v>
      </c>
      <c r="B39" s="304" t="s">
        <v>145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6"/>
      <c r="S39" s="222">
        <f>S40+S42+S43+S48</f>
        <v>11991073.610000001</v>
      </c>
      <c r="T39" s="223"/>
      <c r="U39" s="223"/>
      <c r="V39" s="223"/>
      <c r="W39" s="224"/>
      <c r="X39" s="222">
        <f>X40+X42+X43+X48</f>
        <v>4841139.62</v>
      </c>
      <c r="Y39" s="223"/>
      <c r="Z39" s="223"/>
      <c r="AA39" s="223"/>
      <c r="AB39" s="232"/>
      <c r="AC39" s="1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4" t="s">
        <v>92</v>
      </c>
      <c r="BG39" s="304" t="s">
        <v>145</v>
      </c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6"/>
      <c r="BX39" s="222">
        <f>BX40+BX42+BX43+BX48</f>
        <v>11991073.610000001</v>
      </c>
      <c r="BY39" s="223"/>
      <c r="BZ39" s="223"/>
      <c r="CA39" s="223"/>
      <c r="CB39" s="224"/>
      <c r="CC39" s="222">
        <f>CC40+CC42+CC43+CC48</f>
        <v>0</v>
      </c>
      <c r="CD39" s="223"/>
      <c r="CE39" s="223"/>
      <c r="CF39" s="223"/>
      <c r="CG39" s="232"/>
      <c r="CI39" s="14" t="s">
        <v>92</v>
      </c>
      <c r="CJ39" s="304" t="s">
        <v>145</v>
      </c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6"/>
      <c r="DA39" s="222">
        <f>DA40+DA42+DA43+DA48</f>
        <v>0</v>
      </c>
      <c r="DB39" s="223"/>
      <c r="DC39" s="223"/>
      <c r="DD39" s="223"/>
      <c r="DE39" s="224"/>
      <c r="DF39" s="222">
        <f>DF40+DF42+DF43+DF48</f>
        <v>0</v>
      </c>
      <c r="DG39" s="223"/>
      <c r="DH39" s="223"/>
      <c r="DI39" s="223"/>
      <c r="DJ39" s="232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</row>
    <row r="40" spans="1:132" ht="15" customHeight="1">
      <c r="A40" s="243">
        <v>1</v>
      </c>
      <c r="B40" s="245" t="s">
        <v>146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7"/>
      <c r="S40" s="228">
        <f>'[1]Objaśnienie_do_przepływów'!$AM$144</f>
        <v>9174180.14</v>
      </c>
      <c r="T40" s="229"/>
      <c r="U40" s="229"/>
      <c r="V40" s="229"/>
      <c r="W40" s="231"/>
      <c r="X40" s="228">
        <v>4279606.57</v>
      </c>
      <c r="Y40" s="229"/>
      <c r="Z40" s="229"/>
      <c r="AA40" s="229"/>
      <c r="AB40" s="230"/>
      <c r="AC40" s="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243">
        <v>1</v>
      </c>
      <c r="BG40" s="245" t="s">
        <v>146</v>
      </c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7"/>
      <c r="BX40" s="228">
        <f>'[1]Objaśnienie_do_przepływów'!$AM$144</f>
        <v>9174180.14</v>
      </c>
      <c r="BY40" s="229"/>
      <c r="BZ40" s="229"/>
      <c r="CA40" s="229"/>
      <c r="CB40" s="231"/>
      <c r="CC40" s="228"/>
      <c r="CD40" s="229"/>
      <c r="CE40" s="229"/>
      <c r="CF40" s="229"/>
      <c r="CG40" s="230"/>
      <c r="CI40" s="243">
        <v>1</v>
      </c>
      <c r="CJ40" s="245" t="s">
        <v>146</v>
      </c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7"/>
      <c r="DA40" s="228"/>
      <c r="DB40" s="229"/>
      <c r="DC40" s="229"/>
      <c r="DD40" s="229"/>
      <c r="DE40" s="231"/>
      <c r="DF40" s="228"/>
      <c r="DG40" s="229"/>
      <c r="DH40" s="229"/>
      <c r="DI40" s="229"/>
      <c r="DJ40" s="230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32" ht="15" customHeight="1">
      <c r="A41" s="244"/>
      <c r="B41" s="248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50"/>
      <c r="S41" s="251"/>
      <c r="T41" s="252"/>
      <c r="U41" s="252"/>
      <c r="V41" s="252"/>
      <c r="W41" s="253"/>
      <c r="X41" s="251"/>
      <c r="Y41" s="252"/>
      <c r="Z41" s="252"/>
      <c r="AA41" s="252"/>
      <c r="AB41" s="254"/>
      <c r="AC41" s="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244"/>
      <c r="BG41" s="248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50"/>
      <c r="BX41" s="251"/>
      <c r="BY41" s="252"/>
      <c r="BZ41" s="252"/>
      <c r="CA41" s="252"/>
      <c r="CB41" s="253"/>
      <c r="CC41" s="251"/>
      <c r="CD41" s="252"/>
      <c r="CE41" s="252"/>
      <c r="CF41" s="252"/>
      <c r="CG41" s="254"/>
      <c r="CI41" s="244"/>
      <c r="CJ41" s="248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50"/>
      <c r="DA41" s="251"/>
      <c r="DB41" s="252"/>
      <c r="DC41" s="252"/>
      <c r="DD41" s="252"/>
      <c r="DE41" s="253"/>
      <c r="DF41" s="251"/>
      <c r="DG41" s="252"/>
      <c r="DH41" s="252"/>
      <c r="DI41" s="252"/>
      <c r="DJ41" s="254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32" ht="15" customHeight="1">
      <c r="A42" s="34">
        <v>2</v>
      </c>
      <c r="B42" s="237" t="s">
        <v>147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233">
        <f>'[1]Objaśnienie_do_przepływów'!$AM$157</f>
        <v>0</v>
      </c>
      <c r="T42" s="234"/>
      <c r="U42" s="234"/>
      <c r="V42" s="234"/>
      <c r="W42" s="235"/>
      <c r="X42" s="233"/>
      <c r="Y42" s="234"/>
      <c r="Z42" s="234"/>
      <c r="AA42" s="234"/>
      <c r="AB42" s="236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4">
        <v>2</v>
      </c>
      <c r="BG42" s="237" t="s">
        <v>147</v>
      </c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9"/>
      <c r="BX42" s="233">
        <f>'[1]Objaśnienie_do_przepływów'!$AM$157</f>
        <v>0</v>
      </c>
      <c r="BY42" s="234"/>
      <c r="BZ42" s="234"/>
      <c r="CA42" s="234"/>
      <c r="CB42" s="235"/>
      <c r="CC42" s="233"/>
      <c r="CD42" s="234"/>
      <c r="CE42" s="234"/>
      <c r="CF42" s="234"/>
      <c r="CG42" s="236"/>
      <c r="CI42" s="34">
        <v>2</v>
      </c>
      <c r="CJ42" s="237" t="s">
        <v>147</v>
      </c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9"/>
      <c r="DA42" s="233"/>
      <c r="DB42" s="234"/>
      <c r="DC42" s="234"/>
      <c r="DD42" s="234"/>
      <c r="DE42" s="235"/>
      <c r="DF42" s="233"/>
      <c r="DG42" s="234"/>
      <c r="DH42" s="234"/>
      <c r="DI42" s="234"/>
      <c r="DJ42" s="236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32" ht="15" customHeight="1">
      <c r="A43" s="34">
        <v>3</v>
      </c>
      <c r="B43" s="237" t="s">
        <v>148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106">
        <f>S45+S44</f>
        <v>2816893.47</v>
      </c>
      <c r="T43" s="107"/>
      <c r="U43" s="107"/>
      <c r="V43" s="107"/>
      <c r="W43" s="108"/>
      <c r="X43" s="106">
        <f>X45+X44</f>
        <v>561533.05</v>
      </c>
      <c r="Y43" s="107"/>
      <c r="Z43" s="107"/>
      <c r="AA43" s="107"/>
      <c r="AB43" s="128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4">
        <v>3</v>
      </c>
      <c r="BG43" s="237" t="s">
        <v>148</v>
      </c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9"/>
      <c r="BX43" s="106">
        <f>BX45+BX44</f>
        <v>2816893.47</v>
      </c>
      <c r="BY43" s="107"/>
      <c r="BZ43" s="107"/>
      <c r="CA43" s="107"/>
      <c r="CB43" s="108"/>
      <c r="CC43" s="106">
        <f>CC45+CC44</f>
        <v>0</v>
      </c>
      <c r="CD43" s="107"/>
      <c r="CE43" s="107"/>
      <c r="CF43" s="107"/>
      <c r="CG43" s="128"/>
      <c r="CI43" s="34">
        <v>3</v>
      </c>
      <c r="CJ43" s="237" t="s">
        <v>148</v>
      </c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9"/>
      <c r="DA43" s="106">
        <f>DA45+DA44</f>
        <v>0</v>
      </c>
      <c r="DB43" s="107"/>
      <c r="DC43" s="107"/>
      <c r="DD43" s="107"/>
      <c r="DE43" s="108"/>
      <c r="DF43" s="106">
        <f>DF45+DF44</f>
        <v>0</v>
      </c>
      <c r="DG43" s="107"/>
      <c r="DH43" s="107"/>
      <c r="DI43" s="107"/>
      <c r="DJ43" s="128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</row>
    <row r="44" spans="1:132" ht="15" customHeight="1">
      <c r="A44" s="34"/>
      <c r="B44" s="237" t="s">
        <v>149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233">
        <f>'[1]Objaśnienie_do_przepływów'!$AM$163</f>
        <v>0</v>
      </c>
      <c r="T44" s="234"/>
      <c r="U44" s="234"/>
      <c r="V44" s="234"/>
      <c r="W44" s="235"/>
      <c r="X44" s="233"/>
      <c r="Y44" s="234"/>
      <c r="Z44" s="234"/>
      <c r="AA44" s="234"/>
      <c r="AB44" s="236"/>
      <c r="AC44" s="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4"/>
      <c r="BG44" s="237" t="s">
        <v>149</v>
      </c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9"/>
      <c r="BX44" s="233">
        <f>'[1]Objaśnienie_do_przepływów'!$AM$163</f>
        <v>0</v>
      </c>
      <c r="BY44" s="234"/>
      <c r="BZ44" s="234"/>
      <c r="CA44" s="234"/>
      <c r="CB44" s="235"/>
      <c r="CC44" s="233"/>
      <c r="CD44" s="234"/>
      <c r="CE44" s="234"/>
      <c r="CF44" s="234"/>
      <c r="CG44" s="236"/>
      <c r="CI44" s="34"/>
      <c r="CJ44" s="237" t="s">
        <v>149</v>
      </c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9"/>
      <c r="DA44" s="233"/>
      <c r="DB44" s="234"/>
      <c r="DC44" s="234"/>
      <c r="DD44" s="234"/>
      <c r="DE44" s="235"/>
      <c r="DF44" s="233"/>
      <c r="DG44" s="234"/>
      <c r="DH44" s="234"/>
      <c r="DI44" s="234"/>
      <c r="DJ44" s="236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2" ht="15" customHeight="1">
      <c r="A45" s="34"/>
      <c r="B45" s="237" t="s">
        <v>138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9"/>
      <c r="S45" s="106">
        <f>SUM(S46:W47)</f>
        <v>2816893.47</v>
      </c>
      <c r="T45" s="107"/>
      <c r="U45" s="107"/>
      <c r="V45" s="107"/>
      <c r="W45" s="108"/>
      <c r="X45" s="106">
        <f>SUM(X46:AB47)</f>
        <v>561533.05</v>
      </c>
      <c r="Y45" s="107"/>
      <c r="Z45" s="107"/>
      <c r="AA45" s="107"/>
      <c r="AB45" s="128"/>
      <c r="AC45" s="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4"/>
      <c r="BG45" s="237" t="s">
        <v>138</v>
      </c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9"/>
      <c r="BX45" s="106">
        <f>SUM(BX46:CB47)</f>
        <v>2816893.47</v>
      </c>
      <c r="BY45" s="107"/>
      <c r="BZ45" s="107"/>
      <c r="CA45" s="107"/>
      <c r="CB45" s="108"/>
      <c r="CC45" s="106">
        <f>SUM(CC46:CG47)</f>
        <v>0</v>
      </c>
      <c r="CD45" s="107"/>
      <c r="CE45" s="107"/>
      <c r="CF45" s="107"/>
      <c r="CG45" s="128"/>
      <c r="CI45" s="34"/>
      <c r="CJ45" s="237" t="s">
        <v>138</v>
      </c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9"/>
      <c r="DA45" s="106">
        <f>SUM(DA46:DE47)</f>
        <v>0</v>
      </c>
      <c r="DB45" s="107"/>
      <c r="DC45" s="107"/>
      <c r="DD45" s="107"/>
      <c r="DE45" s="108"/>
      <c r="DF45" s="106">
        <f>SUM(DF46:DJ47)</f>
        <v>0</v>
      </c>
      <c r="DG45" s="107"/>
      <c r="DH45" s="107"/>
      <c r="DI45" s="107"/>
      <c r="DJ45" s="128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32" ht="15" customHeight="1">
      <c r="A46" s="34"/>
      <c r="B46" s="240" t="s">
        <v>150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2"/>
      <c r="S46" s="233">
        <f>'[1]Objaśnienie_do_przepływów'!$AM$164</f>
        <v>2816893.47</v>
      </c>
      <c r="T46" s="234"/>
      <c r="U46" s="234"/>
      <c r="V46" s="234"/>
      <c r="W46" s="235"/>
      <c r="X46" s="233">
        <v>561533.05</v>
      </c>
      <c r="Y46" s="234"/>
      <c r="Z46" s="234"/>
      <c r="AA46" s="234"/>
      <c r="AB46" s="236"/>
      <c r="AC46" s="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3"/>
      <c r="AZ46" s="3"/>
      <c r="BA46" s="3"/>
      <c r="BB46" s="3"/>
      <c r="BC46" s="3"/>
      <c r="BD46" s="3"/>
      <c r="BE46" s="3"/>
      <c r="BF46" s="34"/>
      <c r="BG46" s="240" t="s">
        <v>150</v>
      </c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2"/>
      <c r="BX46" s="233">
        <f>'[1]Objaśnienie_do_przepływów'!$AM$164</f>
        <v>2816893.47</v>
      </c>
      <c r="BY46" s="234"/>
      <c r="BZ46" s="234"/>
      <c r="CA46" s="234"/>
      <c r="CB46" s="235"/>
      <c r="CC46" s="233"/>
      <c r="CD46" s="234"/>
      <c r="CE46" s="234"/>
      <c r="CF46" s="234"/>
      <c r="CG46" s="236"/>
      <c r="CI46" s="34"/>
      <c r="CJ46" s="240" t="s">
        <v>150</v>
      </c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2"/>
      <c r="DA46" s="233"/>
      <c r="DB46" s="234"/>
      <c r="DC46" s="234"/>
      <c r="DD46" s="234"/>
      <c r="DE46" s="235"/>
      <c r="DF46" s="233"/>
      <c r="DG46" s="234"/>
      <c r="DH46" s="234"/>
      <c r="DI46" s="234"/>
      <c r="DJ46" s="236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</row>
    <row r="47" spans="1:132" ht="15" customHeight="1">
      <c r="A47" s="34"/>
      <c r="B47" s="240" t="s">
        <v>151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2"/>
      <c r="S47" s="233">
        <f>'[1]Objaśnienie_do_przepływów'!$AM$166</f>
        <v>0</v>
      </c>
      <c r="T47" s="234"/>
      <c r="U47" s="234"/>
      <c r="V47" s="234"/>
      <c r="W47" s="235"/>
      <c r="X47" s="233"/>
      <c r="Y47" s="234"/>
      <c r="Z47" s="234"/>
      <c r="AA47" s="234"/>
      <c r="AB47" s="236"/>
      <c r="AC47" s="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3"/>
      <c r="AZ47" s="3"/>
      <c r="BA47" s="3"/>
      <c r="BB47" s="3"/>
      <c r="BC47" s="3"/>
      <c r="BD47" s="3"/>
      <c r="BE47" s="3"/>
      <c r="BF47" s="34"/>
      <c r="BG47" s="240" t="s">
        <v>151</v>
      </c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2"/>
      <c r="BX47" s="233">
        <f>'[1]Objaśnienie_do_przepływów'!$AM$166</f>
        <v>0</v>
      </c>
      <c r="BY47" s="234"/>
      <c r="BZ47" s="234"/>
      <c r="CA47" s="234"/>
      <c r="CB47" s="235"/>
      <c r="CC47" s="233"/>
      <c r="CD47" s="234"/>
      <c r="CE47" s="234"/>
      <c r="CF47" s="234"/>
      <c r="CG47" s="236"/>
      <c r="CI47" s="34"/>
      <c r="CJ47" s="240" t="s">
        <v>151</v>
      </c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2"/>
      <c r="DA47" s="233"/>
      <c r="DB47" s="234"/>
      <c r="DC47" s="234"/>
      <c r="DD47" s="234"/>
      <c r="DE47" s="235"/>
      <c r="DF47" s="233"/>
      <c r="DG47" s="234"/>
      <c r="DH47" s="234"/>
      <c r="DI47" s="234"/>
      <c r="DJ47" s="236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</row>
    <row r="48" spans="1:132" ht="15" customHeight="1">
      <c r="A48" s="34">
        <v>4</v>
      </c>
      <c r="B48" s="237" t="s">
        <v>152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9"/>
      <c r="S48" s="233">
        <f>'[1]Objaśnienie_do_przepływów'!$AM$171</f>
        <v>0</v>
      </c>
      <c r="T48" s="234"/>
      <c r="U48" s="234"/>
      <c r="V48" s="234"/>
      <c r="W48" s="235"/>
      <c r="X48" s="233"/>
      <c r="Y48" s="234"/>
      <c r="Z48" s="234"/>
      <c r="AA48" s="234"/>
      <c r="AB48" s="236"/>
      <c r="AC48" s="3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3"/>
      <c r="AZ48" s="3"/>
      <c r="BA48" s="3"/>
      <c r="BB48" s="3"/>
      <c r="BC48" s="3"/>
      <c r="BD48" s="3"/>
      <c r="BE48" s="3"/>
      <c r="BF48" s="34">
        <v>4</v>
      </c>
      <c r="BG48" s="237" t="s">
        <v>152</v>
      </c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/>
      <c r="BX48" s="233">
        <f>'[1]Objaśnienie_do_przepływów'!$AM$171</f>
        <v>0</v>
      </c>
      <c r="BY48" s="234"/>
      <c r="BZ48" s="234"/>
      <c r="CA48" s="234"/>
      <c r="CB48" s="235"/>
      <c r="CC48" s="233"/>
      <c r="CD48" s="234"/>
      <c r="CE48" s="234"/>
      <c r="CF48" s="234"/>
      <c r="CG48" s="236"/>
      <c r="CI48" s="34">
        <v>4</v>
      </c>
      <c r="CJ48" s="237" t="s">
        <v>152</v>
      </c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9"/>
      <c r="DA48" s="233"/>
      <c r="DB48" s="234"/>
      <c r="DC48" s="234"/>
      <c r="DD48" s="234"/>
      <c r="DE48" s="235"/>
      <c r="DF48" s="233"/>
      <c r="DG48" s="234"/>
      <c r="DH48" s="234"/>
      <c r="DI48" s="234"/>
      <c r="DJ48" s="236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</row>
    <row r="49" spans="1:132" s="16" customFormat="1" ht="15" customHeight="1">
      <c r="A49" s="14" t="s">
        <v>94</v>
      </c>
      <c r="B49" s="303" t="s">
        <v>153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7">
        <f>S25-S39</f>
        <v>-11698678.22</v>
      </c>
      <c r="T49" s="307"/>
      <c r="U49" s="307"/>
      <c r="V49" s="307"/>
      <c r="W49" s="307"/>
      <c r="X49" s="307">
        <f>X25-X39</f>
        <v>-4810835.98</v>
      </c>
      <c r="Y49" s="307"/>
      <c r="Z49" s="307"/>
      <c r="AA49" s="307"/>
      <c r="AB49" s="308"/>
      <c r="AC49" s="15"/>
      <c r="AD49" s="6"/>
      <c r="AE49" s="6"/>
      <c r="AF49" s="6"/>
      <c r="AG49" s="6"/>
      <c r="AH49" s="6"/>
      <c r="AI49" s="6"/>
      <c r="AJ49" s="6"/>
      <c r="AK49" s="12"/>
      <c r="AL49" s="12"/>
      <c r="AM49" s="12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4" t="s">
        <v>94</v>
      </c>
      <c r="BG49" s="303" t="s">
        <v>153</v>
      </c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7">
        <f>BX25-BX39</f>
        <v>-11698678.22</v>
      </c>
      <c r="BY49" s="307"/>
      <c r="BZ49" s="307"/>
      <c r="CA49" s="307"/>
      <c r="CB49" s="307"/>
      <c r="CC49" s="307">
        <f>CC25-CC39</f>
        <v>0</v>
      </c>
      <c r="CD49" s="307"/>
      <c r="CE49" s="307"/>
      <c r="CF49" s="307"/>
      <c r="CG49" s="308"/>
      <c r="CI49" s="14" t="s">
        <v>94</v>
      </c>
      <c r="CJ49" s="303" t="s">
        <v>153</v>
      </c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7">
        <f>DA25-DA39</f>
        <v>0</v>
      </c>
      <c r="DB49" s="307"/>
      <c r="DC49" s="307"/>
      <c r="DD49" s="307"/>
      <c r="DE49" s="307"/>
      <c r="DF49" s="307">
        <f>DF25-DF39</f>
        <v>0</v>
      </c>
      <c r="DG49" s="307"/>
      <c r="DH49" s="307"/>
      <c r="DI49" s="307"/>
      <c r="DJ49" s="308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</row>
    <row r="50" spans="1:132" s="16" customFormat="1" ht="15" customHeight="1" hidden="1">
      <c r="A50" s="1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5"/>
      <c r="AD50" s="6"/>
      <c r="AE50" s="6"/>
      <c r="AF50" s="6"/>
      <c r="AG50" s="6"/>
      <c r="AH50" s="6"/>
      <c r="AI50" s="6"/>
      <c r="AJ50" s="6"/>
      <c r="AK50" s="12"/>
      <c r="AL50" s="12"/>
      <c r="AM50" s="12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9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I50" s="19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</row>
    <row r="51" spans="1:132" s="16" customFormat="1" ht="15" customHeight="1" hidden="1">
      <c r="A51" s="2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15"/>
      <c r="AD51" s="6"/>
      <c r="AE51" s="6"/>
      <c r="AF51" s="6"/>
      <c r="AG51" s="6"/>
      <c r="AH51" s="6"/>
      <c r="AI51" s="6"/>
      <c r="AJ51" s="6"/>
      <c r="AK51" s="12"/>
      <c r="AL51" s="12"/>
      <c r="AM51" s="12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22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I51" s="22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</row>
    <row r="52" spans="1:132" s="16" customFormat="1" ht="15" customHeight="1" hidden="1">
      <c r="A52" s="2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5"/>
      <c r="AD52" s="6"/>
      <c r="AE52" s="6"/>
      <c r="AF52" s="6"/>
      <c r="AG52" s="6"/>
      <c r="AH52" s="6"/>
      <c r="AI52" s="6"/>
      <c r="AJ52" s="6"/>
      <c r="AK52" s="12"/>
      <c r="AL52" s="12"/>
      <c r="AM52" s="12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22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I52" s="22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</row>
    <row r="53" spans="1:132" s="16" customFormat="1" ht="15" customHeight="1" hidden="1">
      <c r="A53" s="2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15"/>
      <c r="AD53" s="6"/>
      <c r="AE53" s="6"/>
      <c r="AF53" s="6"/>
      <c r="AG53" s="6"/>
      <c r="AH53" s="6"/>
      <c r="AI53" s="6"/>
      <c r="AJ53" s="6"/>
      <c r="AK53" s="12"/>
      <c r="AL53" s="12"/>
      <c r="AM53" s="12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22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I53" s="22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</row>
    <row r="54" spans="1:132" s="16" customFormat="1" ht="15" customHeight="1" hidden="1">
      <c r="A54" s="2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15"/>
      <c r="AD54" s="6"/>
      <c r="AE54" s="6"/>
      <c r="AF54" s="6"/>
      <c r="AG54" s="6"/>
      <c r="AH54" s="6"/>
      <c r="AI54" s="6"/>
      <c r="AJ54" s="6"/>
      <c r="AK54" s="12"/>
      <c r="AL54" s="12"/>
      <c r="AM54" s="12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22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I54" s="22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</row>
    <row r="55" spans="1:132" s="16" customFormat="1" ht="15" customHeight="1" hidden="1">
      <c r="A55" s="2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15"/>
      <c r="AD55" s="6"/>
      <c r="AE55" s="6"/>
      <c r="AF55" s="6"/>
      <c r="AG55" s="6"/>
      <c r="AH55" s="6"/>
      <c r="AI55" s="6"/>
      <c r="AJ55" s="6"/>
      <c r="AK55" s="12"/>
      <c r="AL55" s="12"/>
      <c r="AM55" s="12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22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I55" s="22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</row>
    <row r="56" spans="1:132" s="16" customFormat="1" ht="15" customHeight="1" hidden="1">
      <c r="A56" s="2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15"/>
      <c r="AD56" s="6"/>
      <c r="AE56" s="6"/>
      <c r="AF56" s="6"/>
      <c r="AG56" s="6"/>
      <c r="AH56" s="6"/>
      <c r="AI56" s="6"/>
      <c r="AJ56" s="6"/>
      <c r="AK56" s="12"/>
      <c r="AL56" s="12"/>
      <c r="AM56" s="12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22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I56" s="22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</row>
    <row r="57" spans="1:132" s="16" customFormat="1" ht="15" customHeight="1" hidden="1">
      <c r="A57" s="22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15"/>
      <c r="AD57" s="6"/>
      <c r="AE57" s="6"/>
      <c r="AF57" s="6"/>
      <c r="AG57" s="6"/>
      <c r="AH57" s="6"/>
      <c r="AI57" s="6"/>
      <c r="AJ57" s="6"/>
      <c r="AK57" s="12"/>
      <c r="AL57" s="12"/>
      <c r="AM57" s="12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22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I57" s="22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</row>
    <row r="58" spans="1:132" s="16" customFormat="1" ht="15" customHeight="1" hidden="1">
      <c r="A58" s="22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15"/>
      <c r="AD58" s="6"/>
      <c r="AE58" s="6"/>
      <c r="AF58" s="6"/>
      <c r="AG58" s="6"/>
      <c r="AH58" s="6"/>
      <c r="AI58" s="6"/>
      <c r="AJ58" s="6"/>
      <c r="AK58" s="12"/>
      <c r="AL58" s="12"/>
      <c r="AM58" s="12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22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I58" s="22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</row>
    <row r="59" spans="1:132" s="16" customFormat="1" ht="15" customHeight="1" hidden="1">
      <c r="A59" s="2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15"/>
      <c r="AD59" s="6"/>
      <c r="AE59" s="6"/>
      <c r="AF59" s="6"/>
      <c r="AG59" s="6"/>
      <c r="AH59" s="6"/>
      <c r="AI59" s="6"/>
      <c r="AJ59" s="6"/>
      <c r="AK59" s="12"/>
      <c r="AL59" s="12"/>
      <c r="AM59" s="12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22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I59" s="22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</row>
    <row r="60" spans="1:132" s="16" customFormat="1" ht="15" customHeight="1" hidden="1">
      <c r="A60" s="22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15"/>
      <c r="AD60" s="6"/>
      <c r="AE60" s="6"/>
      <c r="AF60" s="6"/>
      <c r="AG60" s="6"/>
      <c r="AH60" s="6"/>
      <c r="AI60" s="6"/>
      <c r="AJ60" s="6"/>
      <c r="AK60" s="12"/>
      <c r="AL60" s="12"/>
      <c r="AM60" s="12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22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I60" s="22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</row>
    <row r="61" spans="1:132" s="16" customFormat="1" ht="15" customHeight="1" hidden="1" thickBot="1">
      <c r="A61" s="2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5"/>
      <c r="AD61" s="6"/>
      <c r="AE61" s="6"/>
      <c r="AF61" s="6"/>
      <c r="AG61" s="6"/>
      <c r="AH61" s="6"/>
      <c r="AI61" s="6"/>
      <c r="AJ61" s="6"/>
      <c r="AK61" s="12"/>
      <c r="AL61" s="12"/>
      <c r="AM61" s="12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22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I61" s="22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</row>
    <row r="62" spans="1:132" ht="15" customHeight="1" hidden="1">
      <c r="A62" s="188" t="s">
        <v>104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90"/>
      <c r="AC62" s="3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88" t="s">
        <v>104</v>
      </c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90"/>
      <c r="CI62" s="188" t="s">
        <v>104</v>
      </c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90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</row>
    <row r="63" spans="1:132" ht="15" customHeight="1" hidden="1" thickBot="1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3"/>
      <c r="AC63" s="3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191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3"/>
      <c r="CI63" s="191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</row>
    <row r="64" spans="1:132" s="13" customFormat="1" ht="15" customHeight="1" hidden="1">
      <c r="A64" s="281" t="s">
        <v>4</v>
      </c>
      <c r="B64" s="283" t="s">
        <v>5</v>
      </c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5"/>
      <c r="S64" s="283" t="str">
        <f>rokb</f>
        <v>01.01-31.12.2009</v>
      </c>
      <c r="T64" s="284"/>
      <c r="U64" s="284"/>
      <c r="V64" s="284"/>
      <c r="W64" s="285"/>
      <c r="X64" s="283" t="str">
        <f>rokp</f>
        <v>01.01-31.12.2008</v>
      </c>
      <c r="Y64" s="284"/>
      <c r="Z64" s="284"/>
      <c r="AA64" s="284"/>
      <c r="AB64" s="292"/>
      <c r="AC64" s="11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281" t="s">
        <v>4</v>
      </c>
      <c r="BG64" s="283" t="s">
        <v>5</v>
      </c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5"/>
      <c r="BX64" s="283" t="str">
        <f>rokb</f>
        <v>01.01-31.12.2009</v>
      </c>
      <c r="BY64" s="284"/>
      <c r="BZ64" s="284"/>
      <c r="CA64" s="284"/>
      <c r="CB64" s="285"/>
      <c r="CC64" s="283" t="str">
        <f>rokp</f>
        <v>01.01-31.12.2008</v>
      </c>
      <c r="CD64" s="284"/>
      <c r="CE64" s="284"/>
      <c r="CF64" s="284"/>
      <c r="CG64" s="292"/>
      <c r="CI64" s="281" t="s">
        <v>4</v>
      </c>
      <c r="CJ64" s="283" t="s">
        <v>5</v>
      </c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5"/>
      <c r="DA64" s="283" t="str">
        <f>rokb</f>
        <v>01.01-31.12.2009</v>
      </c>
      <c r="DB64" s="284"/>
      <c r="DC64" s="284"/>
      <c r="DD64" s="284"/>
      <c r="DE64" s="285"/>
      <c r="DF64" s="283" t="str">
        <f>rokp</f>
        <v>01.01-31.12.2008</v>
      </c>
      <c r="DG64" s="284"/>
      <c r="DH64" s="284"/>
      <c r="DI64" s="284"/>
      <c r="DJ64" s="292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</row>
    <row r="65" spans="1:132" s="13" customFormat="1" ht="15" customHeight="1" hidden="1">
      <c r="A65" s="282"/>
      <c r="B65" s="286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8"/>
      <c r="S65" s="286"/>
      <c r="T65" s="287"/>
      <c r="U65" s="287"/>
      <c r="V65" s="287"/>
      <c r="W65" s="288"/>
      <c r="X65" s="286"/>
      <c r="Y65" s="287"/>
      <c r="Z65" s="287"/>
      <c r="AA65" s="287"/>
      <c r="AB65" s="293"/>
      <c r="AC65" s="11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282"/>
      <c r="BG65" s="286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8"/>
      <c r="BX65" s="286"/>
      <c r="BY65" s="287"/>
      <c r="BZ65" s="287"/>
      <c r="CA65" s="287"/>
      <c r="CB65" s="288"/>
      <c r="CC65" s="286"/>
      <c r="CD65" s="287"/>
      <c r="CE65" s="287"/>
      <c r="CF65" s="287"/>
      <c r="CG65" s="293"/>
      <c r="CI65" s="282"/>
      <c r="CJ65" s="286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8"/>
      <c r="DA65" s="286"/>
      <c r="DB65" s="287"/>
      <c r="DC65" s="287"/>
      <c r="DD65" s="287"/>
      <c r="DE65" s="288"/>
      <c r="DF65" s="286"/>
      <c r="DG65" s="287"/>
      <c r="DH65" s="287"/>
      <c r="DI65" s="287"/>
      <c r="DJ65" s="293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</row>
    <row r="66" spans="1:132" s="16" customFormat="1" ht="15" customHeight="1">
      <c r="A66" s="39" t="s">
        <v>154</v>
      </c>
      <c r="B66" s="300" t="s">
        <v>155</v>
      </c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2"/>
      <c r="S66" s="315"/>
      <c r="T66" s="316"/>
      <c r="U66" s="316"/>
      <c r="V66" s="316"/>
      <c r="W66" s="317"/>
      <c r="X66" s="315"/>
      <c r="Y66" s="316"/>
      <c r="Z66" s="316"/>
      <c r="AA66" s="316"/>
      <c r="AB66" s="318"/>
      <c r="AC66" s="1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39" t="s">
        <v>154</v>
      </c>
      <c r="BG66" s="300" t="s">
        <v>155</v>
      </c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2"/>
      <c r="BX66" s="315"/>
      <c r="BY66" s="316"/>
      <c r="BZ66" s="316"/>
      <c r="CA66" s="316"/>
      <c r="CB66" s="317"/>
      <c r="CC66" s="315"/>
      <c r="CD66" s="316"/>
      <c r="CE66" s="316"/>
      <c r="CF66" s="316"/>
      <c r="CG66" s="318"/>
      <c r="CI66" s="39" t="s">
        <v>154</v>
      </c>
      <c r="CJ66" s="300" t="s">
        <v>155</v>
      </c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2"/>
      <c r="DA66" s="315"/>
      <c r="DB66" s="316"/>
      <c r="DC66" s="316"/>
      <c r="DD66" s="316"/>
      <c r="DE66" s="317"/>
      <c r="DF66" s="315"/>
      <c r="DG66" s="316"/>
      <c r="DH66" s="316"/>
      <c r="DI66" s="316"/>
      <c r="DJ66" s="318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</row>
    <row r="67" spans="1:132" s="16" customFormat="1" ht="15" customHeight="1">
      <c r="A67" s="14" t="s">
        <v>108</v>
      </c>
      <c r="B67" s="304" t="s">
        <v>133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6"/>
      <c r="S67" s="222">
        <f>SUM(S68:W72)</f>
        <v>0</v>
      </c>
      <c r="T67" s="223"/>
      <c r="U67" s="223"/>
      <c r="V67" s="223"/>
      <c r="W67" s="224"/>
      <c r="X67" s="222">
        <f>SUM(X68:AB72)</f>
        <v>0</v>
      </c>
      <c r="Y67" s="223"/>
      <c r="Z67" s="223"/>
      <c r="AA67" s="223"/>
      <c r="AB67" s="232"/>
      <c r="AC67" s="1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4" t="s">
        <v>108</v>
      </c>
      <c r="BG67" s="304" t="s">
        <v>133</v>
      </c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6"/>
      <c r="BX67" s="222">
        <f>SUM(BX68:CB72)</f>
        <v>0</v>
      </c>
      <c r="BY67" s="223"/>
      <c r="BZ67" s="223"/>
      <c r="CA67" s="223"/>
      <c r="CB67" s="224"/>
      <c r="CC67" s="222">
        <f>SUM(CC68:CG72)</f>
        <v>0</v>
      </c>
      <c r="CD67" s="223"/>
      <c r="CE67" s="223"/>
      <c r="CF67" s="223"/>
      <c r="CG67" s="232"/>
      <c r="CI67" s="14" t="s">
        <v>108</v>
      </c>
      <c r="CJ67" s="304" t="s">
        <v>133</v>
      </c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6"/>
      <c r="DA67" s="222">
        <f>SUM(DA68:DE72)</f>
        <v>0</v>
      </c>
      <c r="DB67" s="223"/>
      <c r="DC67" s="223"/>
      <c r="DD67" s="223"/>
      <c r="DE67" s="224"/>
      <c r="DF67" s="222">
        <f>SUM(DF68:DJ72)</f>
        <v>0</v>
      </c>
      <c r="DG67" s="223"/>
      <c r="DH67" s="223"/>
      <c r="DI67" s="223"/>
      <c r="DJ67" s="232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</row>
    <row r="68" spans="1:132" ht="15" customHeight="1">
      <c r="A68" s="243">
        <v>1</v>
      </c>
      <c r="B68" s="245" t="s">
        <v>156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7"/>
      <c r="S68" s="228">
        <f>'[1]Objaśnienie_do_przepływów'!$AM$176</f>
        <v>0</v>
      </c>
      <c r="T68" s="229"/>
      <c r="U68" s="229"/>
      <c r="V68" s="229"/>
      <c r="W68" s="231"/>
      <c r="X68" s="228"/>
      <c r="Y68" s="229"/>
      <c r="Z68" s="229"/>
      <c r="AA68" s="229"/>
      <c r="AB68" s="230"/>
      <c r="AC68" s="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243">
        <v>1</v>
      </c>
      <c r="BG68" s="245" t="s">
        <v>156</v>
      </c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7"/>
      <c r="BX68" s="228">
        <f>'[1]Objaśnienie_do_przepływów'!$AM$176</f>
        <v>0</v>
      </c>
      <c r="BY68" s="229"/>
      <c r="BZ68" s="229"/>
      <c r="CA68" s="229"/>
      <c r="CB68" s="231"/>
      <c r="CC68" s="228"/>
      <c r="CD68" s="229"/>
      <c r="CE68" s="229"/>
      <c r="CF68" s="229"/>
      <c r="CG68" s="230"/>
      <c r="CI68" s="243">
        <v>1</v>
      </c>
      <c r="CJ68" s="245" t="s">
        <v>156</v>
      </c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7"/>
      <c r="DA68" s="228"/>
      <c r="DB68" s="229"/>
      <c r="DC68" s="229"/>
      <c r="DD68" s="229"/>
      <c r="DE68" s="231"/>
      <c r="DF68" s="228"/>
      <c r="DG68" s="229"/>
      <c r="DH68" s="229"/>
      <c r="DI68" s="229"/>
      <c r="DJ68" s="230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</row>
    <row r="69" spans="1:132" ht="15" customHeight="1">
      <c r="A69" s="24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50"/>
      <c r="S69" s="251"/>
      <c r="T69" s="252"/>
      <c r="U69" s="252"/>
      <c r="V69" s="252"/>
      <c r="W69" s="253"/>
      <c r="X69" s="251"/>
      <c r="Y69" s="252"/>
      <c r="Z69" s="252"/>
      <c r="AA69" s="252"/>
      <c r="AB69" s="254"/>
      <c r="AC69" s="3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244"/>
      <c r="BG69" s="248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50"/>
      <c r="BX69" s="251"/>
      <c r="BY69" s="252"/>
      <c r="BZ69" s="252"/>
      <c r="CA69" s="252"/>
      <c r="CB69" s="253"/>
      <c r="CC69" s="251"/>
      <c r="CD69" s="252"/>
      <c r="CE69" s="252"/>
      <c r="CF69" s="252"/>
      <c r="CG69" s="254"/>
      <c r="CI69" s="244"/>
      <c r="CJ69" s="248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50"/>
      <c r="DA69" s="251"/>
      <c r="DB69" s="252"/>
      <c r="DC69" s="252"/>
      <c r="DD69" s="252"/>
      <c r="DE69" s="253"/>
      <c r="DF69" s="251"/>
      <c r="DG69" s="252"/>
      <c r="DH69" s="252"/>
      <c r="DI69" s="252"/>
      <c r="DJ69" s="254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</row>
    <row r="70" spans="1:132" ht="15" customHeight="1">
      <c r="A70" s="34">
        <v>2</v>
      </c>
      <c r="B70" s="237" t="s">
        <v>157</v>
      </c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9"/>
      <c r="S70" s="233">
        <f>'[1]Objaśnienie_do_przepływów'!$AM$181</f>
        <v>0</v>
      </c>
      <c r="T70" s="234"/>
      <c r="U70" s="234"/>
      <c r="V70" s="234"/>
      <c r="W70" s="235"/>
      <c r="X70" s="233"/>
      <c r="Y70" s="234"/>
      <c r="Z70" s="234"/>
      <c r="AA70" s="234"/>
      <c r="AB70" s="236"/>
      <c r="AC70" s="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4">
        <v>2</v>
      </c>
      <c r="BG70" s="237" t="s">
        <v>157</v>
      </c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9"/>
      <c r="BX70" s="233">
        <f>'[1]Objaśnienie_do_przepływów'!$AM$181</f>
        <v>0</v>
      </c>
      <c r="BY70" s="234"/>
      <c r="BZ70" s="234"/>
      <c r="CA70" s="234"/>
      <c r="CB70" s="235"/>
      <c r="CC70" s="233"/>
      <c r="CD70" s="234"/>
      <c r="CE70" s="234"/>
      <c r="CF70" s="234"/>
      <c r="CG70" s="236"/>
      <c r="CI70" s="34">
        <v>2</v>
      </c>
      <c r="CJ70" s="237" t="s">
        <v>157</v>
      </c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239"/>
      <c r="DA70" s="233"/>
      <c r="DB70" s="234"/>
      <c r="DC70" s="234"/>
      <c r="DD70" s="234"/>
      <c r="DE70" s="235"/>
      <c r="DF70" s="233"/>
      <c r="DG70" s="234"/>
      <c r="DH70" s="234"/>
      <c r="DI70" s="234"/>
      <c r="DJ70" s="236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</row>
    <row r="71" spans="1:132" ht="15" customHeight="1">
      <c r="A71" s="34">
        <v>3</v>
      </c>
      <c r="B71" s="237" t="s">
        <v>158</v>
      </c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9"/>
      <c r="S71" s="233">
        <f>'[1]Objaśnienie_do_przepływów'!$AM$186</f>
        <v>0</v>
      </c>
      <c r="T71" s="234"/>
      <c r="U71" s="234"/>
      <c r="V71" s="234"/>
      <c r="W71" s="235"/>
      <c r="X71" s="233"/>
      <c r="Y71" s="234"/>
      <c r="Z71" s="234"/>
      <c r="AA71" s="234"/>
      <c r="AB71" s="236"/>
      <c r="AC71" s="3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4">
        <v>3</v>
      </c>
      <c r="BG71" s="237" t="s">
        <v>158</v>
      </c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9"/>
      <c r="BX71" s="233">
        <f>'[1]Objaśnienie_do_przepływów'!$AM$186</f>
        <v>0</v>
      </c>
      <c r="BY71" s="234"/>
      <c r="BZ71" s="234"/>
      <c r="CA71" s="234"/>
      <c r="CB71" s="235"/>
      <c r="CC71" s="233"/>
      <c r="CD71" s="234"/>
      <c r="CE71" s="234"/>
      <c r="CF71" s="234"/>
      <c r="CG71" s="236"/>
      <c r="CI71" s="34">
        <v>3</v>
      </c>
      <c r="CJ71" s="237" t="s">
        <v>158</v>
      </c>
      <c r="CK71" s="238"/>
      <c r="CL71" s="238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  <c r="CW71" s="238"/>
      <c r="CX71" s="238"/>
      <c r="CY71" s="238"/>
      <c r="CZ71" s="239"/>
      <c r="DA71" s="233"/>
      <c r="DB71" s="234"/>
      <c r="DC71" s="234"/>
      <c r="DD71" s="234"/>
      <c r="DE71" s="235"/>
      <c r="DF71" s="233"/>
      <c r="DG71" s="234"/>
      <c r="DH71" s="234"/>
      <c r="DI71" s="234"/>
      <c r="DJ71" s="236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</row>
    <row r="72" spans="1:132" ht="15" customHeight="1">
      <c r="A72" s="34">
        <v>4</v>
      </c>
      <c r="B72" s="237" t="s">
        <v>159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9"/>
      <c r="S72" s="233">
        <f>'[1]Objaśnienie_do_przepływów'!$AM$191</f>
        <v>0</v>
      </c>
      <c r="T72" s="234"/>
      <c r="U72" s="234"/>
      <c r="V72" s="234"/>
      <c r="W72" s="235"/>
      <c r="X72" s="233"/>
      <c r="Y72" s="234"/>
      <c r="Z72" s="234"/>
      <c r="AA72" s="234"/>
      <c r="AB72" s="236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4">
        <v>4</v>
      </c>
      <c r="BG72" s="237" t="s">
        <v>159</v>
      </c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9"/>
      <c r="BX72" s="233">
        <f>'[1]Objaśnienie_do_przepływów'!$AM$191</f>
        <v>0</v>
      </c>
      <c r="BY72" s="234"/>
      <c r="BZ72" s="234"/>
      <c r="CA72" s="234"/>
      <c r="CB72" s="235"/>
      <c r="CC72" s="233"/>
      <c r="CD72" s="234"/>
      <c r="CE72" s="234"/>
      <c r="CF72" s="234"/>
      <c r="CG72" s="236"/>
      <c r="CI72" s="34">
        <v>4</v>
      </c>
      <c r="CJ72" s="237" t="s">
        <v>159</v>
      </c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8"/>
      <c r="CW72" s="238"/>
      <c r="CX72" s="238"/>
      <c r="CY72" s="238"/>
      <c r="CZ72" s="239"/>
      <c r="DA72" s="233"/>
      <c r="DB72" s="234"/>
      <c r="DC72" s="234"/>
      <c r="DD72" s="234"/>
      <c r="DE72" s="235"/>
      <c r="DF72" s="233"/>
      <c r="DG72" s="234"/>
      <c r="DH72" s="234"/>
      <c r="DI72" s="234"/>
      <c r="DJ72" s="236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</row>
    <row r="73" spans="1:132" ht="15" customHeight="1">
      <c r="A73" s="14" t="s">
        <v>92</v>
      </c>
      <c r="B73" s="304" t="s">
        <v>145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6"/>
      <c r="S73" s="222">
        <f>SUM(S74:W83)</f>
        <v>0</v>
      </c>
      <c r="T73" s="223"/>
      <c r="U73" s="223"/>
      <c r="V73" s="223"/>
      <c r="W73" s="224"/>
      <c r="X73" s="222">
        <f>SUM(X74:AB83)</f>
        <v>0</v>
      </c>
      <c r="Y73" s="223"/>
      <c r="Z73" s="223"/>
      <c r="AA73" s="223"/>
      <c r="AB73" s="232"/>
      <c r="AC73" s="3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4" t="s">
        <v>92</v>
      </c>
      <c r="BG73" s="304" t="s">
        <v>145</v>
      </c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6"/>
      <c r="BX73" s="222">
        <f>SUM(BX74:CB83)</f>
        <v>0</v>
      </c>
      <c r="BY73" s="223"/>
      <c r="BZ73" s="223"/>
      <c r="CA73" s="223"/>
      <c r="CB73" s="224"/>
      <c r="CC73" s="222">
        <f>SUM(CC74:CG83)</f>
        <v>0</v>
      </c>
      <c r="CD73" s="223"/>
      <c r="CE73" s="223"/>
      <c r="CF73" s="223"/>
      <c r="CG73" s="232"/>
      <c r="CI73" s="14" t="s">
        <v>92</v>
      </c>
      <c r="CJ73" s="304" t="s">
        <v>145</v>
      </c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6"/>
      <c r="DA73" s="222">
        <f>SUM(DA74:DE83)</f>
        <v>0</v>
      </c>
      <c r="DB73" s="223"/>
      <c r="DC73" s="223"/>
      <c r="DD73" s="223"/>
      <c r="DE73" s="224"/>
      <c r="DF73" s="222">
        <f>SUM(DF74:DJ83)</f>
        <v>0</v>
      </c>
      <c r="DG73" s="223"/>
      <c r="DH73" s="223"/>
      <c r="DI73" s="223"/>
      <c r="DJ73" s="232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</row>
    <row r="74" spans="1:132" ht="15" customHeight="1">
      <c r="A74" s="34">
        <v>1</v>
      </c>
      <c r="B74" s="237" t="s">
        <v>160</v>
      </c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9"/>
      <c r="S74" s="233">
        <f>'[1]Objaśnienie_do_przepływów'!$AM$196</f>
        <v>0</v>
      </c>
      <c r="T74" s="234"/>
      <c r="U74" s="234"/>
      <c r="V74" s="234"/>
      <c r="W74" s="235"/>
      <c r="X74" s="233"/>
      <c r="Y74" s="234"/>
      <c r="Z74" s="234"/>
      <c r="AA74" s="234"/>
      <c r="AB74" s="236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4">
        <v>1</v>
      </c>
      <c r="BG74" s="237" t="s">
        <v>160</v>
      </c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9"/>
      <c r="BX74" s="233">
        <f>'[1]Objaśnienie_do_przepływów'!$AM$196</f>
        <v>0</v>
      </c>
      <c r="BY74" s="234"/>
      <c r="BZ74" s="234"/>
      <c r="CA74" s="234"/>
      <c r="CB74" s="235"/>
      <c r="CC74" s="233"/>
      <c r="CD74" s="234"/>
      <c r="CE74" s="234"/>
      <c r="CF74" s="234"/>
      <c r="CG74" s="236"/>
      <c r="CI74" s="34">
        <v>1</v>
      </c>
      <c r="CJ74" s="237" t="s">
        <v>160</v>
      </c>
      <c r="CK74" s="238"/>
      <c r="CL74" s="238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9"/>
      <c r="DA74" s="233"/>
      <c r="DB74" s="234"/>
      <c r="DC74" s="234"/>
      <c r="DD74" s="234"/>
      <c r="DE74" s="235"/>
      <c r="DF74" s="233"/>
      <c r="DG74" s="234"/>
      <c r="DH74" s="234"/>
      <c r="DI74" s="234"/>
      <c r="DJ74" s="236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</row>
    <row r="75" spans="1:132" ht="15" customHeight="1">
      <c r="A75" s="34">
        <v>2</v>
      </c>
      <c r="B75" s="237" t="s">
        <v>161</v>
      </c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9"/>
      <c r="S75" s="309">
        <f>'[1]Objaśnienie_do_przepływów'!$AM$201</f>
        <v>0</v>
      </c>
      <c r="T75" s="310"/>
      <c r="U75" s="310"/>
      <c r="V75" s="310"/>
      <c r="W75" s="311"/>
      <c r="X75" s="233"/>
      <c r="Y75" s="234"/>
      <c r="Z75" s="234"/>
      <c r="AA75" s="234"/>
      <c r="AB75" s="236"/>
      <c r="AC75" s="3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4">
        <v>2</v>
      </c>
      <c r="BG75" s="237" t="s">
        <v>161</v>
      </c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8"/>
      <c r="BT75" s="238"/>
      <c r="BU75" s="238"/>
      <c r="BV75" s="238"/>
      <c r="BW75" s="239"/>
      <c r="BX75" s="309">
        <f>'[1]Objaśnienie_do_przepływów'!$AM$201</f>
        <v>0</v>
      </c>
      <c r="BY75" s="310"/>
      <c r="BZ75" s="310"/>
      <c r="CA75" s="310"/>
      <c r="CB75" s="311"/>
      <c r="CC75" s="233"/>
      <c r="CD75" s="234"/>
      <c r="CE75" s="234"/>
      <c r="CF75" s="234"/>
      <c r="CG75" s="236"/>
      <c r="CI75" s="34">
        <v>2</v>
      </c>
      <c r="CJ75" s="237" t="s">
        <v>161</v>
      </c>
      <c r="CK75" s="238"/>
      <c r="CL75" s="238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9"/>
      <c r="DA75" s="309"/>
      <c r="DB75" s="310"/>
      <c r="DC75" s="310"/>
      <c r="DD75" s="310"/>
      <c r="DE75" s="311"/>
      <c r="DF75" s="233"/>
      <c r="DG75" s="234"/>
      <c r="DH75" s="234"/>
      <c r="DI75" s="234"/>
      <c r="DJ75" s="236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</row>
    <row r="76" spans="1:132" ht="15" customHeight="1">
      <c r="A76" s="243">
        <v>3</v>
      </c>
      <c r="B76" s="245" t="s">
        <v>162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7"/>
      <c r="S76" s="228">
        <f>'[1]Objaśnienie_do_przepływów'!$AM$206</f>
        <v>0</v>
      </c>
      <c r="T76" s="229"/>
      <c r="U76" s="229"/>
      <c r="V76" s="229"/>
      <c r="W76" s="231"/>
      <c r="X76" s="228"/>
      <c r="Y76" s="229"/>
      <c r="Z76" s="229"/>
      <c r="AA76" s="229"/>
      <c r="AB76" s="230"/>
      <c r="AC76" s="3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243">
        <v>3</v>
      </c>
      <c r="BG76" s="245" t="s">
        <v>162</v>
      </c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7"/>
      <c r="BX76" s="228">
        <f>'[1]Objaśnienie_do_przepływów'!$AM$206</f>
        <v>0</v>
      </c>
      <c r="BY76" s="229"/>
      <c r="BZ76" s="229"/>
      <c r="CA76" s="229"/>
      <c r="CB76" s="231"/>
      <c r="CC76" s="228"/>
      <c r="CD76" s="229"/>
      <c r="CE76" s="229"/>
      <c r="CF76" s="229"/>
      <c r="CG76" s="230"/>
      <c r="CI76" s="243">
        <v>3</v>
      </c>
      <c r="CJ76" s="245" t="s">
        <v>162</v>
      </c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7"/>
      <c r="DA76" s="228"/>
      <c r="DB76" s="229"/>
      <c r="DC76" s="229"/>
      <c r="DD76" s="229"/>
      <c r="DE76" s="231"/>
      <c r="DF76" s="228"/>
      <c r="DG76" s="229"/>
      <c r="DH76" s="229"/>
      <c r="DI76" s="229"/>
      <c r="DJ76" s="230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</row>
    <row r="77" spans="1:132" ht="15" customHeight="1">
      <c r="A77" s="244"/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50"/>
      <c r="S77" s="251"/>
      <c r="T77" s="252"/>
      <c r="U77" s="252"/>
      <c r="V77" s="252"/>
      <c r="W77" s="253"/>
      <c r="X77" s="251"/>
      <c r="Y77" s="252"/>
      <c r="Z77" s="252"/>
      <c r="AA77" s="252"/>
      <c r="AB77" s="254"/>
      <c r="AC77" s="3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244"/>
      <c r="BG77" s="248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50"/>
      <c r="BX77" s="251"/>
      <c r="BY77" s="252"/>
      <c r="BZ77" s="252"/>
      <c r="CA77" s="252"/>
      <c r="CB77" s="253"/>
      <c r="CC77" s="251"/>
      <c r="CD77" s="252"/>
      <c r="CE77" s="252"/>
      <c r="CF77" s="252"/>
      <c r="CG77" s="254"/>
      <c r="CI77" s="244"/>
      <c r="CJ77" s="248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50"/>
      <c r="DA77" s="251"/>
      <c r="DB77" s="252"/>
      <c r="DC77" s="252"/>
      <c r="DD77" s="252"/>
      <c r="DE77" s="253"/>
      <c r="DF77" s="251"/>
      <c r="DG77" s="252"/>
      <c r="DH77" s="252"/>
      <c r="DI77" s="252"/>
      <c r="DJ77" s="254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</row>
    <row r="78" spans="1:132" ht="15" customHeight="1">
      <c r="A78" s="34">
        <v>4</v>
      </c>
      <c r="B78" s="237" t="s">
        <v>163</v>
      </c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9"/>
      <c r="S78" s="233">
        <f>'[1]Objaśnienie_do_przepływów'!$AM$211</f>
        <v>0</v>
      </c>
      <c r="T78" s="234"/>
      <c r="U78" s="234"/>
      <c r="V78" s="234"/>
      <c r="W78" s="235"/>
      <c r="X78" s="233"/>
      <c r="Y78" s="234"/>
      <c r="Z78" s="234"/>
      <c r="AA78" s="234"/>
      <c r="AB78" s="236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4">
        <v>4</v>
      </c>
      <c r="BG78" s="237" t="s">
        <v>163</v>
      </c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9"/>
      <c r="BX78" s="233">
        <f>'[1]Objaśnienie_do_przepływów'!$AM$211</f>
        <v>0</v>
      </c>
      <c r="BY78" s="234"/>
      <c r="BZ78" s="234"/>
      <c r="CA78" s="234"/>
      <c r="CB78" s="235"/>
      <c r="CC78" s="233"/>
      <c r="CD78" s="234"/>
      <c r="CE78" s="234"/>
      <c r="CF78" s="234"/>
      <c r="CG78" s="236"/>
      <c r="CI78" s="34">
        <v>4</v>
      </c>
      <c r="CJ78" s="237" t="s">
        <v>163</v>
      </c>
      <c r="CK78" s="238"/>
      <c r="CL78" s="238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9"/>
      <c r="DA78" s="233"/>
      <c r="DB78" s="234"/>
      <c r="DC78" s="234"/>
      <c r="DD78" s="234"/>
      <c r="DE78" s="235"/>
      <c r="DF78" s="233"/>
      <c r="DG78" s="234"/>
      <c r="DH78" s="234"/>
      <c r="DI78" s="234"/>
      <c r="DJ78" s="236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</row>
    <row r="79" spans="1:132" ht="15" customHeight="1">
      <c r="A79" s="34">
        <v>5</v>
      </c>
      <c r="B79" s="237" t="s">
        <v>164</v>
      </c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9"/>
      <c r="S79" s="309">
        <f>'[1]Objaśnienie_do_przepływów'!$AM$216</f>
        <v>0</v>
      </c>
      <c r="T79" s="310"/>
      <c r="U79" s="310"/>
      <c r="V79" s="310"/>
      <c r="W79" s="311"/>
      <c r="X79" s="233"/>
      <c r="Y79" s="234"/>
      <c r="Z79" s="234"/>
      <c r="AA79" s="234"/>
      <c r="AB79" s="236"/>
      <c r="AC79" s="3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4">
        <v>5</v>
      </c>
      <c r="BG79" s="237" t="s">
        <v>164</v>
      </c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9"/>
      <c r="BX79" s="309">
        <f>'[1]Objaśnienie_do_przepływów'!$AM$216</f>
        <v>0</v>
      </c>
      <c r="BY79" s="310"/>
      <c r="BZ79" s="310"/>
      <c r="CA79" s="310"/>
      <c r="CB79" s="311"/>
      <c r="CC79" s="233"/>
      <c r="CD79" s="234"/>
      <c r="CE79" s="234"/>
      <c r="CF79" s="234"/>
      <c r="CG79" s="236"/>
      <c r="CI79" s="34">
        <v>5</v>
      </c>
      <c r="CJ79" s="237" t="s">
        <v>164</v>
      </c>
      <c r="CK79" s="238"/>
      <c r="CL79" s="238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9"/>
      <c r="DA79" s="309"/>
      <c r="DB79" s="310"/>
      <c r="DC79" s="310"/>
      <c r="DD79" s="310"/>
      <c r="DE79" s="311"/>
      <c r="DF79" s="233"/>
      <c r="DG79" s="234"/>
      <c r="DH79" s="234"/>
      <c r="DI79" s="234"/>
      <c r="DJ79" s="236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</row>
    <row r="80" spans="1:132" ht="15" customHeight="1">
      <c r="A80" s="34">
        <v>6</v>
      </c>
      <c r="B80" s="237" t="s">
        <v>165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9"/>
      <c r="S80" s="309">
        <f>'[1]Objaśnienie_do_przepływów'!$AM$221</f>
        <v>0</v>
      </c>
      <c r="T80" s="310"/>
      <c r="U80" s="310"/>
      <c r="V80" s="310"/>
      <c r="W80" s="311"/>
      <c r="X80" s="233"/>
      <c r="Y80" s="234"/>
      <c r="Z80" s="234"/>
      <c r="AA80" s="234"/>
      <c r="AB80" s="236"/>
      <c r="AC80" s="3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4">
        <v>6</v>
      </c>
      <c r="BG80" s="237" t="s">
        <v>165</v>
      </c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9"/>
      <c r="BX80" s="309">
        <f>'[1]Objaśnienie_do_przepływów'!$AM$221</f>
        <v>0</v>
      </c>
      <c r="BY80" s="310"/>
      <c r="BZ80" s="310"/>
      <c r="CA80" s="310"/>
      <c r="CB80" s="311"/>
      <c r="CC80" s="233"/>
      <c r="CD80" s="234"/>
      <c r="CE80" s="234"/>
      <c r="CF80" s="234"/>
      <c r="CG80" s="236"/>
      <c r="CI80" s="34">
        <v>6</v>
      </c>
      <c r="CJ80" s="237" t="s">
        <v>165</v>
      </c>
      <c r="CK80" s="238"/>
      <c r="CL80" s="238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9"/>
      <c r="DA80" s="309"/>
      <c r="DB80" s="310"/>
      <c r="DC80" s="310"/>
      <c r="DD80" s="310"/>
      <c r="DE80" s="311"/>
      <c r="DF80" s="233"/>
      <c r="DG80" s="234"/>
      <c r="DH80" s="234"/>
      <c r="DI80" s="234"/>
      <c r="DJ80" s="236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</row>
    <row r="81" spans="1:132" ht="15" customHeight="1">
      <c r="A81" s="34">
        <v>7</v>
      </c>
      <c r="B81" s="237" t="s">
        <v>166</v>
      </c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9"/>
      <c r="S81" s="233">
        <f>'[1]Objaśnienie_do_przepływów'!$AM$226</f>
        <v>0</v>
      </c>
      <c r="T81" s="234"/>
      <c r="U81" s="234"/>
      <c r="V81" s="234"/>
      <c r="W81" s="235"/>
      <c r="X81" s="233"/>
      <c r="Y81" s="234"/>
      <c r="Z81" s="234"/>
      <c r="AA81" s="234"/>
      <c r="AB81" s="236"/>
      <c r="AC81" s="3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4">
        <v>7</v>
      </c>
      <c r="BG81" s="237" t="s">
        <v>166</v>
      </c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9"/>
      <c r="BX81" s="233">
        <f>'[1]Objaśnienie_do_przepływów'!$AM$226</f>
        <v>0</v>
      </c>
      <c r="BY81" s="234"/>
      <c r="BZ81" s="234"/>
      <c r="CA81" s="234"/>
      <c r="CB81" s="235"/>
      <c r="CC81" s="233"/>
      <c r="CD81" s="234"/>
      <c r="CE81" s="234"/>
      <c r="CF81" s="234"/>
      <c r="CG81" s="236"/>
      <c r="CI81" s="34">
        <v>7</v>
      </c>
      <c r="CJ81" s="237" t="s">
        <v>166</v>
      </c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9"/>
      <c r="DA81" s="233"/>
      <c r="DB81" s="234"/>
      <c r="DC81" s="234"/>
      <c r="DD81" s="234"/>
      <c r="DE81" s="235"/>
      <c r="DF81" s="233"/>
      <c r="DG81" s="234"/>
      <c r="DH81" s="234"/>
      <c r="DI81" s="234"/>
      <c r="DJ81" s="236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</row>
    <row r="82" spans="1:132" ht="15" customHeight="1">
      <c r="A82" s="34">
        <v>8</v>
      </c>
      <c r="B82" s="237" t="s">
        <v>167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9"/>
      <c r="S82" s="233">
        <f>'[1]Objaśnienie_do_przepływów'!$AM$231</f>
        <v>0</v>
      </c>
      <c r="T82" s="234"/>
      <c r="U82" s="234"/>
      <c r="V82" s="234"/>
      <c r="W82" s="235"/>
      <c r="X82" s="309"/>
      <c r="Y82" s="310"/>
      <c r="Z82" s="310"/>
      <c r="AA82" s="310"/>
      <c r="AB82" s="343"/>
      <c r="AC82" s="3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4">
        <v>8</v>
      </c>
      <c r="BG82" s="237" t="s">
        <v>167</v>
      </c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9"/>
      <c r="BX82" s="233">
        <f>'[1]Objaśnienie_do_przepływów'!$AM$231</f>
        <v>0</v>
      </c>
      <c r="BY82" s="234"/>
      <c r="BZ82" s="234"/>
      <c r="CA82" s="234"/>
      <c r="CB82" s="235"/>
      <c r="CC82" s="309"/>
      <c r="CD82" s="310"/>
      <c r="CE82" s="310"/>
      <c r="CF82" s="310"/>
      <c r="CG82" s="343"/>
      <c r="CI82" s="34">
        <v>8</v>
      </c>
      <c r="CJ82" s="237" t="s">
        <v>167</v>
      </c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9"/>
      <c r="DA82" s="233"/>
      <c r="DB82" s="234"/>
      <c r="DC82" s="234"/>
      <c r="DD82" s="234"/>
      <c r="DE82" s="235"/>
      <c r="DF82" s="309"/>
      <c r="DG82" s="310"/>
      <c r="DH82" s="310"/>
      <c r="DI82" s="310"/>
      <c r="DJ82" s="34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</row>
    <row r="83" spans="1:132" ht="15" customHeight="1">
      <c r="A83" s="34">
        <v>9</v>
      </c>
      <c r="B83" s="237" t="s">
        <v>168</v>
      </c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9"/>
      <c r="S83" s="233">
        <f>'[1]Objaśnienie_do_przepływów'!$AM$236</f>
        <v>0</v>
      </c>
      <c r="T83" s="234"/>
      <c r="U83" s="234"/>
      <c r="V83" s="234"/>
      <c r="W83" s="235"/>
      <c r="X83" s="233"/>
      <c r="Y83" s="234"/>
      <c r="Z83" s="234"/>
      <c r="AA83" s="234"/>
      <c r="AB83" s="236"/>
      <c r="AC83" s="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4">
        <v>9</v>
      </c>
      <c r="BG83" s="237" t="s">
        <v>168</v>
      </c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9"/>
      <c r="BX83" s="233">
        <f>'[1]Objaśnienie_do_przepływów'!$AM$236</f>
        <v>0</v>
      </c>
      <c r="BY83" s="234"/>
      <c r="BZ83" s="234"/>
      <c r="CA83" s="234"/>
      <c r="CB83" s="235"/>
      <c r="CC83" s="233"/>
      <c r="CD83" s="234"/>
      <c r="CE83" s="234"/>
      <c r="CF83" s="234"/>
      <c r="CG83" s="236"/>
      <c r="CI83" s="34">
        <v>9</v>
      </c>
      <c r="CJ83" s="237" t="s">
        <v>168</v>
      </c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9"/>
      <c r="DA83" s="233"/>
      <c r="DB83" s="234"/>
      <c r="DC83" s="234"/>
      <c r="DD83" s="234"/>
      <c r="DE83" s="235"/>
      <c r="DF83" s="233"/>
      <c r="DG83" s="234"/>
      <c r="DH83" s="234"/>
      <c r="DI83" s="234"/>
      <c r="DJ83" s="236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</row>
    <row r="84" spans="1:132" s="16" customFormat="1" ht="15" customHeight="1">
      <c r="A84" s="14" t="s">
        <v>94</v>
      </c>
      <c r="B84" s="304" t="s">
        <v>169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6"/>
      <c r="S84" s="222">
        <f>S67-S73</f>
        <v>0</v>
      </c>
      <c r="T84" s="223"/>
      <c r="U84" s="223"/>
      <c r="V84" s="223"/>
      <c r="W84" s="224"/>
      <c r="X84" s="222">
        <f>X67-X73</f>
        <v>0</v>
      </c>
      <c r="Y84" s="223"/>
      <c r="Z84" s="223"/>
      <c r="AA84" s="223"/>
      <c r="AB84" s="232"/>
      <c r="AC84" s="1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4" t="s">
        <v>94</v>
      </c>
      <c r="BG84" s="304" t="s">
        <v>169</v>
      </c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6"/>
      <c r="BX84" s="222">
        <f>BX67-BX73</f>
        <v>0</v>
      </c>
      <c r="BY84" s="223"/>
      <c r="BZ84" s="223"/>
      <c r="CA84" s="223"/>
      <c r="CB84" s="224"/>
      <c r="CC84" s="222">
        <f>CC67-CC73</f>
        <v>0</v>
      </c>
      <c r="CD84" s="223"/>
      <c r="CE84" s="223"/>
      <c r="CF84" s="223"/>
      <c r="CG84" s="232"/>
      <c r="CI84" s="14" t="s">
        <v>94</v>
      </c>
      <c r="CJ84" s="304" t="s">
        <v>169</v>
      </c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6"/>
      <c r="DA84" s="222">
        <f>DA67-DA73</f>
        <v>0</v>
      </c>
      <c r="DB84" s="223"/>
      <c r="DC84" s="223"/>
      <c r="DD84" s="223"/>
      <c r="DE84" s="224"/>
      <c r="DF84" s="222">
        <f>DF67-DF73</f>
        <v>0</v>
      </c>
      <c r="DG84" s="223"/>
      <c r="DH84" s="223"/>
      <c r="DI84" s="223"/>
      <c r="DJ84" s="232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</row>
    <row r="85" spans="1:132" s="16" customFormat="1" ht="15" customHeight="1">
      <c r="A85" s="14" t="s">
        <v>170</v>
      </c>
      <c r="B85" s="304" t="s">
        <v>171</v>
      </c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6"/>
      <c r="S85" s="222">
        <f>S23+S49+S84</f>
        <v>-3130080.5399999935</v>
      </c>
      <c r="T85" s="223"/>
      <c r="U85" s="223"/>
      <c r="V85" s="223"/>
      <c r="W85" s="224"/>
      <c r="X85" s="222">
        <f>X23+X49+X84</f>
        <v>8367658.689999988</v>
      </c>
      <c r="Y85" s="223"/>
      <c r="Z85" s="223"/>
      <c r="AA85" s="223"/>
      <c r="AB85" s="232"/>
      <c r="AC85" s="1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4" t="s">
        <v>170</v>
      </c>
      <c r="BG85" s="304" t="s">
        <v>171</v>
      </c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6"/>
      <c r="BX85" s="222">
        <f>BX23+BX49+BX84</f>
        <v>-3130080.5399999935</v>
      </c>
      <c r="BY85" s="223"/>
      <c r="BZ85" s="223"/>
      <c r="CA85" s="223"/>
      <c r="CB85" s="224"/>
      <c r="CC85" s="222">
        <f>CC23+CC49+CC84</f>
        <v>13219701.239999995</v>
      </c>
      <c r="CD85" s="223"/>
      <c r="CE85" s="223"/>
      <c r="CF85" s="223"/>
      <c r="CG85" s="232"/>
      <c r="CI85" s="14" t="s">
        <v>170</v>
      </c>
      <c r="CJ85" s="304" t="s">
        <v>171</v>
      </c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6"/>
      <c r="DA85" s="222">
        <f>DA23+DA49+DA84</f>
        <v>1531706.4800000098</v>
      </c>
      <c r="DB85" s="223"/>
      <c r="DC85" s="223"/>
      <c r="DD85" s="223"/>
      <c r="DE85" s="224"/>
      <c r="DF85" s="222">
        <f>DF23+DF49+DF84</f>
        <v>13219701.239999995</v>
      </c>
      <c r="DG85" s="223"/>
      <c r="DH85" s="223"/>
      <c r="DI85" s="223"/>
      <c r="DJ85" s="232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</row>
    <row r="86" spans="1:132" s="16" customFormat="1" ht="15" customHeight="1">
      <c r="A86" s="14" t="s">
        <v>172</v>
      </c>
      <c r="B86" s="304" t="s">
        <v>173</v>
      </c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6"/>
      <c r="S86" s="222">
        <f>'[1]Bilans_AKTYWA'!$S$99-'[1]Bilans_AKTYWA'!$X$99</f>
        <v>-3230447.6499999985</v>
      </c>
      <c r="T86" s="223"/>
      <c r="U86" s="223"/>
      <c r="V86" s="223"/>
      <c r="W86" s="224"/>
      <c r="X86" s="222">
        <f>X85+X87</f>
        <v>8806207.279999988</v>
      </c>
      <c r="Y86" s="223"/>
      <c r="Z86" s="223"/>
      <c r="AA86" s="223"/>
      <c r="AB86" s="224"/>
      <c r="AC86" s="15" t="s">
        <v>100</v>
      </c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4" t="s">
        <v>172</v>
      </c>
      <c r="BG86" s="304" t="s">
        <v>173</v>
      </c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6"/>
      <c r="BX86" s="222">
        <f>'[1]Bilans_AKTYWA'!$S$99-'[1]Bilans_AKTYWA'!$X$99</f>
        <v>-3230447.6499999985</v>
      </c>
      <c r="BY86" s="223"/>
      <c r="BZ86" s="223"/>
      <c r="CA86" s="223"/>
      <c r="CB86" s="224"/>
      <c r="CC86" s="222"/>
      <c r="CD86" s="223"/>
      <c r="CE86" s="223"/>
      <c r="CF86" s="223"/>
      <c r="CG86" s="232"/>
      <c r="CI86" s="14" t="s">
        <v>172</v>
      </c>
      <c r="CJ86" s="304" t="s">
        <v>173</v>
      </c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6"/>
      <c r="DA86" s="222"/>
      <c r="DB86" s="223"/>
      <c r="DC86" s="223"/>
      <c r="DD86" s="223"/>
      <c r="DE86" s="224"/>
      <c r="DF86" s="222"/>
      <c r="DG86" s="223"/>
      <c r="DH86" s="223"/>
      <c r="DI86" s="223"/>
      <c r="DJ86" s="232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</row>
    <row r="87" spans="1:132" ht="15" customHeight="1">
      <c r="A87" s="14"/>
      <c r="B87" s="240" t="s">
        <v>174</v>
      </c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2"/>
      <c r="S87" s="233">
        <f>'[1]Objaśnienie_do_przepływów'!$AM$9</f>
        <v>-100367.11</v>
      </c>
      <c r="T87" s="234"/>
      <c r="U87" s="234"/>
      <c r="V87" s="234"/>
      <c r="W87" s="235"/>
      <c r="X87" s="233">
        <v>438548.59</v>
      </c>
      <c r="Y87" s="234"/>
      <c r="Z87" s="234"/>
      <c r="AA87" s="234"/>
      <c r="AB87" s="236"/>
      <c r="AC87" s="3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4"/>
      <c r="BG87" s="240" t="s">
        <v>174</v>
      </c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2"/>
      <c r="BX87" s="233">
        <f>'[1]Objaśnienie_do_przepływów'!$AM$9</f>
        <v>-100367.11</v>
      </c>
      <c r="BY87" s="234"/>
      <c r="BZ87" s="234"/>
      <c r="CA87" s="234"/>
      <c r="CB87" s="235"/>
      <c r="CC87" s="233"/>
      <c r="CD87" s="234"/>
      <c r="CE87" s="234"/>
      <c r="CF87" s="234"/>
      <c r="CG87" s="236"/>
      <c r="CI87" s="14"/>
      <c r="CJ87" s="240" t="s">
        <v>174</v>
      </c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2"/>
      <c r="DA87" s="233"/>
      <c r="DB87" s="234"/>
      <c r="DC87" s="234"/>
      <c r="DD87" s="234"/>
      <c r="DE87" s="235"/>
      <c r="DF87" s="233"/>
      <c r="DG87" s="234"/>
      <c r="DH87" s="234"/>
      <c r="DI87" s="234"/>
      <c r="DJ87" s="236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</row>
    <row r="88" spans="1:132" s="16" customFormat="1" ht="15" customHeight="1">
      <c r="A88" s="14" t="s">
        <v>175</v>
      </c>
      <c r="B88" s="304" t="s">
        <v>176</v>
      </c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6"/>
      <c r="S88" s="222">
        <f>'[1]Bilans_AKTYWA'!$X$99</f>
        <v>44981634.91</v>
      </c>
      <c r="T88" s="223"/>
      <c r="U88" s="223"/>
      <c r="V88" s="223"/>
      <c r="W88" s="224"/>
      <c r="X88" s="222">
        <v>36175427.63</v>
      </c>
      <c r="Y88" s="223"/>
      <c r="Z88" s="223"/>
      <c r="AA88" s="223"/>
      <c r="AB88" s="232"/>
      <c r="AC88" s="1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4" t="s">
        <v>175</v>
      </c>
      <c r="BG88" s="304" t="s">
        <v>176</v>
      </c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6"/>
      <c r="BX88" s="222">
        <f>'[1]Bilans_AKTYWA'!$X$99</f>
        <v>44981634.91</v>
      </c>
      <c r="BY88" s="223"/>
      <c r="BZ88" s="223"/>
      <c r="CA88" s="223"/>
      <c r="CB88" s="224"/>
      <c r="CC88" s="222"/>
      <c r="CD88" s="223"/>
      <c r="CE88" s="223"/>
      <c r="CF88" s="223"/>
      <c r="CG88" s="232"/>
      <c r="CI88" s="14" t="s">
        <v>175</v>
      </c>
      <c r="CJ88" s="304" t="s">
        <v>176</v>
      </c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6"/>
      <c r="DA88" s="222"/>
      <c r="DB88" s="223"/>
      <c r="DC88" s="223"/>
      <c r="DD88" s="223"/>
      <c r="DE88" s="224"/>
      <c r="DF88" s="222"/>
      <c r="DG88" s="223"/>
      <c r="DH88" s="223"/>
      <c r="DI88" s="223"/>
      <c r="DJ88" s="232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</row>
    <row r="89" spans="1:132" s="16" customFormat="1" ht="15" customHeight="1">
      <c r="A89" s="14" t="s">
        <v>177</v>
      </c>
      <c r="B89" s="304" t="s">
        <v>178</v>
      </c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6"/>
      <c r="S89" s="222">
        <f>S88+S85</f>
        <v>41851554.370000005</v>
      </c>
      <c r="T89" s="223"/>
      <c r="U89" s="223"/>
      <c r="V89" s="223"/>
      <c r="W89" s="224"/>
      <c r="X89" s="222">
        <f>X88+X85</f>
        <v>44543086.31999999</v>
      </c>
      <c r="Y89" s="223"/>
      <c r="Z89" s="223"/>
      <c r="AA89" s="223"/>
      <c r="AB89" s="232"/>
      <c r="AC89" s="1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4" t="s">
        <v>177</v>
      </c>
      <c r="BG89" s="304" t="s">
        <v>178</v>
      </c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6"/>
      <c r="BX89" s="222">
        <f>BX88+BX85</f>
        <v>41851554.370000005</v>
      </c>
      <c r="BY89" s="223"/>
      <c r="BZ89" s="223"/>
      <c r="CA89" s="223"/>
      <c r="CB89" s="224"/>
      <c r="CC89" s="222">
        <f>CC88+CC85</f>
        <v>13219701.239999995</v>
      </c>
      <c r="CD89" s="223"/>
      <c r="CE89" s="223"/>
      <c r="CF89" s="223"/>
      <c r="CG89" s="232"/>
      <c r="CI89" s="14" t="s">
        <v>177</v>
      </c>
      <c r="CJ89" s="304" t="s">
        <v>178</v>
      </c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6"/>
      <c r="DA89" s="222">
        <f>DA88+DA85</f>
        <v>1531706.4800000098</v>
      </c>
      <c r="DB89" s="223"/>
      <c r="DC89" s="223"/>
      <c r="DD89" s="223"/>
      <c r="DE89" s="224"/>
      <c r="DF89" s="222">
        <f>DF88+DF85</f>
        <v>13219701.239999995</v>
      </c>
      <c r="DG89" s="223"/>
      <c r="DH89" s="223"/>
      <c r="DI89" s="223"/>
      <c r="DJ89" s="232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</row>
    <row r="90" spans="1:132" ht="15" customHeight="1" thickBot="1">
      <c r="A90" s="40"/>
      <c r="B90" s="339" t="s">
        <v>179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1"/>
      <c r="S90" s="350"/>
      <c r="T90" s="351"/>
      <c r="U90" s="351"/>
      <c r="V90" s="351"/>
      <c r="W90" s="352"/>
      <c r="X90" s="350"/>
      <c r="Y90" s="351"/>
      <c r="Z90" s="351"/>
      <c r="AA90" s="351"/>
      <c r="AB90" s="353"/>
      <c r="AC90" s="3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40"/>
      <c r="BG90" s="339" t="s">
        <v>179</v>
      </c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1"/>
      <c r="BX90" s="350"/>
      <c r="BY90" s="351"/>
      <c r="BZ90" s="351"/>
      <c r="CA90" s="351"/>
      <c r="CB90" s="352"/>
      <c r="CC90" s="350"/>
      <c r="CD90" s="351"/>
      <c r="CE90" s="351"/>
      <c r="CF90" s="351"/>
      <c r="CG90" s="353"/>
      <c r="CI90" s="40"/>
      <c r="CJ90" s="339" t="s">
        <v>179</v>
      </c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1"/>
      <c r="DA90" s="350"/>
      <c r="DB90" s="351"/>
      <c r="DC90" s="351"/>
      <c r="DD90" s="351"/>
      <c r="DE90" s="352"/>
      <c r="DF90" s="350"/>
      <c r="DG90" s="351"/>
      <c r="DH90" s="351"/>
      <c r="DI90" s="351"/>
      <c r="DJ90" s="35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</row>
    <row r="91" spans="1:132" ht="15" customHeight="1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</row>
    <row r="92" spans="1:132" ht="15" customHeight="1">
      <c r="A92" s="9"/>
      <c r="B92" s="328" t="s">
        <v>96</v>
      </c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28"/>
      <c r="T92" s="28"/>
      <c r="U92" s="28"/>
      <c r="V92" s="28"/>
      <c r="W92" s="28"/>
      <c r="X92" s="2"/>
      <c r="Y92" s="2"/>
      <c r="Z92" s="2"/>
      <c r="AA92" s="2"/>
      <c r="AB92" s="3"/>
      <c r="AC92" s="3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</row>
    <row r="93" spans="1:132" ht="15" customHeight="1">
      <c r="A93" s="9"/>
      <c r="B93" s="329" t="s">
        <v>180</v>
      </c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1"/>
      <c r="S93" s="332">
        <f>'[1]Bilans_AKTYWA'!X99</f>
        <v>44981634.91</v>
      </c>
      <c r="T93" s="333"/>
      <c r="U93" s="333"/>
      <c r="V93" s="333"/>
      <c r="W93" s="334"/>
      <c r="X93" s="2"/>
      <c r="Y93" s="2"/>
      <c r="Z93" s="2"/>
      <c r="AA93" s="2"/>
      <c r="AB93" s="3"/>
      <c r="AC93" s="3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</row>
    <row r="94" spans="1:132" ht="15" customHeight="1">
      <c r="A94" s="9"/>
      <c r="B94" s="329" t="s">
        <v>181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1"/>
      <c r="S94" s="332">
        <f>S88</f>
        <v>44981634.91</v>
      </c>
      <c r="T94" s="333"/>
      <c r="U94" s="333"/>
      <c r="V94" s="333"/>
      <c r="W94" s="334"/>
      <c r="X94" s="342"/>
      <c r="Y94" s="342"/>
      <c r="Z94" s="342"/>
      <c r="AA94" s="342"/>
      <c r="AB94" s="342"/>
      <c r="AC94" s="3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</row>
    <row r="95" spans="1:132" ht="15" customHeight="1">
      <c r="A95" s="9"/>
      <c r="B95" s="325" t="s">
        <v>99</v>
      </c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7"/>
      <c r="S95" s="335">
        <f>S93-S94</f>
        <v>0</v>
      </c>
      <c r="T95" s="336"/>
      <c r="U95" s="336"/>
      <c r="V95" s="336"/>
      <c r="W95" s="337"/>
      <c r="X95" s="338"/>
      <c r="Y95" s="338"/>
      <c r="Z95" s="338"/>
      <c r="AA95" s="338"/>
      <c r="AB95" s="338"/>
      <c r="AC95" s="3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</row>
    <row r="96" spans="1:132" ht="15" customHeight="1">
      <c r="A96" s="9"/>
      <c r="B96" s="29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3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</row>
    <row r="97" spans="1:132" ht="15" customHeight="1">
      <c r="A97" s="9"/>
      <c r="B97" s="329" t="s">
        <v>180</v>
      </c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1"/>
      <c r="S97" s="332">
        <f>'[1]Bilans_AKTYWA'!S99</f>
        <v>41751187.26</v>
      </c>
      <c r="T97" s="333"/>
      <c r="U97" s="333"/>
      <c r="V97" s="333"/>
      <c r="W97" s="334"/>
      <c r="X97" s="332">
        <f>'[1]Bilans_AKTYWA'!X99</f>
        <v>44981634.91</v>
      </c>
      <c r="Y97" s="333"/>
      <c r="Z97" s="333"/>
      <c r="AA97" s="333"/>
      <c r="AB97" s="334"/>
      <c r="AC97" s="3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</row>
    <row r="98" spans="1:132" ht="15" customHeight="1">
      <c r="A98" s="9"/>
      <c r="B98" s="329" t="s">
        <v>182</v>
      </c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1"/>
      <c r="S98" s="332">
        <f>'[1]Objaśnienie_do_przepływów'!AM9+'[1]Objaśnienie_do_przepływów'!AM10</f>
        <v>-100367.11</v>
      </c>
      <c r="T98" s="333"/>
      <c r="U98" s="333"/>
      <c r="V98" s="333"/>
      <c r="W98" s="334"/>
      <c r="X98" s="332">
        <v>438548.59</v>
      </c>
      <c r="Y98" s="333"/>
      <c r="Z98" s="333"/>
      <c r="AA98" s="333"/>
      <c r="AB98" s="334"/>
      <c r="AC98" s="3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</row>
    <row r="99" spans="1:132" ht="15" customHeight="1">
      <c r="A99" s="9"/>
      <c r="B99" s="329" t="s">
        <v>183</v>
      </c>
      <c r="C99" s="330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1"/>
      <c r="S99" s="332">
        <f>S89</f>
        <v>41851554.370000005</v>
      </c>
      <c r="T99" s="333"/>
      <c r="U99" s="333"/>
      <c r="V99" s="333"/>
      <c r="W99" s="334"/>
      <c r="X99" s="332">
        <f>X89</f>
        <v>44543086.31999999</v>
      </c>
      <c r="Y99" s="333"/>
      <c r="Z99" s="333"/>
      <c r="AA99" s="333"/>
      <c r="AB99" s="334"/>
      <c r="AC99" s="3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</row>
    <row r="100" spans="1:132" ht="15" customHeight="1">
      <c r="A100" s="9"/>
      <c r="B100" s="325" t="s">
        <v>99</v>
      </c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7"/>
      <c r="S100" s="335">
        <f>S97-S98-S99</f>
        <v>0</v>
      </c>
      <c r="T100" s="336"/>
      <c r="U100" s="336"/>
      <c r="V100" s="336"/>
      <c r="W100" s="337"/>
      <c r="X100" s="335">
        <f>X97-X98-X99</f>
        <v>0</v>
      </c>
      <c r="Y100" s="336"/>
      <c r="Z100" s="336"/>
      <c r="AA100" s="336"/>
      <c r="AB100" s="337"/>
      <c r="AC100" s="3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</row>
    <row r="101" spans="1:132" ht="15" customHeight="1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</row>
    <row r="102" spans="1:132" ht="15" customHeight="1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</row>
    <row r="103" spans="1:132" ht="15" customHeight="1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</row>
    <row r="104" spans="1:132" ht="15" customHeight="1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</row>
    <row r="105" spans="1:132" ht="15" customHeight="1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</row>
    <row r="106" spans="1:132" ht="15" customHeight="1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</row>
    <row r="107" spans="1:132" ht="15" customHeight="1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</row>
    <row r="108" spans="1:132" ht="15" customHeight="1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</row>
    <row r="109" spans="1:132" ht="15" customHeight="1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</row>
    <row r="110" spans="1:132" ht="15" customHeight="1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</row>
    <row r="111" spans="1:132" ht="15" customHeight="1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</row>
    <row r="112" spans="1:132" ht="15" customHeight="1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</row>
    <row r="113" spans="1:132" ht="15" customHeight="1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</row>
    <row r="114" spans="1:132" ht="15" customHeight="1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</row>
    <row r="115" spans="1:132" ht="15" customHeight="1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</row>
    <row r="116" spans="1:132" ht="15" customHeight="1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</row>
    <row r="117" spans="1:132" ht="15" customHeight="1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</row>
    <row r="118" spans="1:132" ht="15" customHeight="1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</row>
    <row r="119" spans="1:132" ht="15" customHeight="1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</row>
    <row r="120" spans="1:132" ht="15" customHeight="1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</row>
    <row r="121" spans="1:132" ht="15" customHeight="1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</row>
    <row r="122" spans="1:132" ht="15" customHeight="1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</row>
    <row r="123" spans="1:132" ht="15" customHeight="1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</row>
    <row r="124" spans="1:132" ht="15" customHeight="1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</row>
    <row r="125" spans="1:132" ht="15" customHeight="1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</row>
    <row r="126" spans="1:132" ht="15" customHeight="1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</row>
    <row r="127" spans="1:132" ht="15" customHeight="1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</row>
    <row r="128" spans="1:132" ht="15" customHeight="1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</row>
    <row r="129" spans="1:132" ht="15" customHeight="1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</row>
    <row r="130" spans="1:132" ht="15" customHeight="1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</row>
    <row r="131" spans="1:132" ht="15" customHeight="1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</row>
    <row r="132" spans="1:132" ht="15" customHeight="1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</row>
    <row r="133" spans="1:132" ht="15" customHeight="1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</row>
    <row r="134" spans="1:132" ht="15" customHeight="1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</row>
    <row r="135" spans="1:132" ht="15" customHeight="1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</row>
    <row r="136" spans="1:132" ht="15" customHeight="1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</row>
    <row r="137" spans="1:132" ht="15" customHeight="1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</row>
    <row r="138" spans="1:132" ht="15" customHeight="1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</row>
    <row r="139" spans="1:132" ht="15" customHeight="1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</row>
    <row r="140" spans="1:132" ht="15" customHeight="1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</row>
    <row r="141" spans="1:132" ht="15" customHeight="1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</row>
    <row r="142" spans="1:132" ht="15" customHeight="1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</row>
    <row r="143" spans="1:132" ht="15" customHeight="1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</row>
    <row r="144" spans="1:132" ht="15" customHeight="1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</row>
    <row r="145" spans="1:132" ht="15" customHeight="1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</row>
    <row r="146" spans="1:132" ht="15" customHeight="1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3"/>
      <c r="AC146" s="3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</row>
    <row r="147" spans="1:132" ht="15" customHeight="1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3"/>
      <c r="AC147" s="3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</row>
    <row r="148" spans="1:132" ht="15" customHeight="1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3"/>
      <c r="AC148" s="3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</row>
    <row r="149" spans="1:132" ht="15" customHeight="1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3"/>
      <c r="AC149" s="3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</row>
    <row r="150" spans="1:132" ht="15" customHeight="1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3"/>
      <c r="AC150" s="3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</row>
    <row r="151" spans="1:132" ht="15" customHeight="1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3"/>
      <c r="AC151" s="3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</row>
    <row r="152" spans="1:132" ht="15" customHeight="1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3"/>
      <c r="AC152" s="3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</row>
    <row r="153" spans="1:132" ht="15" customHeight="1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3"/>
      <c r="AC153" s="3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</row>
    <row r="154" spans="1:132" ht="15" customHeight="1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3"/>
      <c r="AC154" s="3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</row>
    <row r="155" spans="1:132" ht="15" customHeight="1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3"/>
      <c r="AC155" s="3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</row>
    <row r="156" spans="1:132" ht="15" customHeight="1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3"/>
      <c r="AC156" s="3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</row>
    <row r="157" spans="1:132" ht="15" customHeight="1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3"/>
      <c r="AC157" s="3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</row>
    <row r="158" spans="1:132" ht="15" customHeight="1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3"/>
      <c r="AC158" s="3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</row>
    <row r="159" spans="1:132" ht="15" customHeight="1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3"/>
      <c r="AC159" s="3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</row>
    <row r="160" spans="1:132" ht="15" customHeight="1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3"/>
      <c r="AC160" s="3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</row>
    <row r="161" spans="1:132" ht="15" customHeight="1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3"/>
      <c r="AC161" s="3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</row>
    <row r="162" spans="1:132" ht="15" customHeight="1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3"/>
      <c r="AC162" s="3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</row>
    <row r="163" spans="1:132" ht="15" customHeight="1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3"/>
      <c r="AC163" s="3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</row>
    <row r="164" spans="1:132" ht="15" customHeight="1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3"/>
      <c r="AC164" s="3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</row>
    <row r="165" spans="1:132" ht="15" customHeight="1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3"/>
      <c r="AC165" s="3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</row>
    <row r="166" spans="1:132" ht="15" customHeight="1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3"/>
      <c r="AC166" s="3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</row>
    <row r="167" spans="1:132" ht="15" customHeight="1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3"/>
      <c r="AC167" s="3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</row>
    <row r="168" spans="1:132" ht="15" customHeight="1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3"/>
      <c r="AC168" s="3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</row>
    <row r="169" spans="1:132" ht="15" customHeight="1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3"/>
      <c r="AC169" s="3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</row>
    <row r="170" spans="1:132" ht="15" customHeight="1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3"/>
      <c r="AC170" s="3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</row>
    <row r="171" spans="1:132" ht="15" customHeight="1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3"/>
      <c r="AC171" s="3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</row>
    <row r="172" spans="1:132" ht="15" customHeight="1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3"/>
      <c r="AC172" s="3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</row>
    <row r="173" spans="1:132" ht="15" customHeight="1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3"/>
      <c r="AC173" s="3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</row>
    <row r="174" spans="1:132" ht="15" customHeight="1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/>
      <c r="AC174" s="3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</row>
    <row r="175" spans="1:132" ht="15" customHeight="1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3"/>
      <c r="AC175" s="3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</row>
    <row r="176" spans="1:132" ht="15" customHeight="1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3"/>
      <c r="AC176" s="3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</row>
    <row r="177" spans="1:132" ht="15" customHeight="1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3"/>
      <c r="AC177" s="3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</row>
    <row r="178" spans="1:132" ht="15" customHeight="1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3"/>
      <c r="AC178" s="3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</row>
    <row r="179" spans="1:132" ht="15" customHeight="1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3"/>
      <c r="AC179" s="3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</row>
    <row r="180" spans="1:132" ht="15" customHeight="1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3"/>
      <c r="AC180" s="3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</row>
    <row r="181" spans="1:132" ht="15" customHeight="1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3"/>
      <c r="AC181" s="3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</row>
    <row r="182" spans="1:132" ht="15" customHeight="1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3"/>
      <c r="AC182" s="3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</row>
    <row r="183" spans="1:132" ht="15" customHeight="1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3"/>
      <c r="AC183" s="3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</row>
    <row r="184" spans="1:132" ht="15" customHeight="1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3"/>
      <c r="AC184" s="3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</row>
    <row r="185" spans="1:132" ht="15" customHeight="1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3"/>
      <c r="AC185" s="3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</row>
    <row r="186" spans="1:132" ht="15" customHeight="1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3"/>
      <c r="AC186" s="3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</row>
    <row r="187" spans="1:132" ht="15" customHeight="1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3"/>
      <c r="AC187" s="3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</row>
    <row r="188" spans="1:132" ht="15" customHeight="1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3"/>
      <c r="AC188" s="3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</row>
    <row r="189" spans="1:132" ht="15" customHeight="1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3"/>
      <c r="AC189" s="3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</row>
    <row r="190" spans="1:132" ht="15" customHeight="1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3"/>
      <c r="AC190" s="3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</row>
    <row r="191" spans="1:132" ht="15" customHeight="1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3"/>
      <c r="AC191" s="3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</row>
    <row r="192" spans="1:132" ht="15" customHeight="1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3"/>
      <c r="AC192" s="3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</row>
    <row r="193" spans="1:132" ht="15" customHeight="1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3"/>
      <c r="AC193" s="3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</row>
    <row r="194" spans="1:132" ht="15" customHeight="1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3"/>
      <c r="AC194" s="3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</row>
    <row r="195" spans="1:132" ht="15" customHeight="1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3"/>
      <c r="AC195" s="3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</row>
    <row r="196" spans="1:132" ht="15" customHeight="1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3"/>
      <c r="AC196" s="3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</row>
    <row r="197" spans="1:132" ht="15" customHeight="1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  <c r="AC197" s="3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</row>
    <row r="198" spans="1:132" ht="15" customHeight="1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  <c r="AC198" s="3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</row>
    <row r="199" spans="1:132" ht="15" customHeight="1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  <c r="AC199" s="3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</row>
    <row r="200" spans="1:132" ht="15" customHeight="1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  <c r="AC200" s="3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</row>
    <row r="201" spans="1:132" ht="15" customHeight="1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  <c r="AC201" s="3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</row>
    <row r="202" spans="1:132" ht="15" customHeight="1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  <c r="AC202" s="3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</row>
    <row r="203" spans="1:132" ht="15" customHeight="1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/>
      <c r="AC203" s="3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</row>
    <row r="204" spans="1:132" ht="15" customHeight="1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3"/>
      <c r="AC204" s="3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</row>
    <row r="205" spans="1:132" ht="15" customHeight="1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3"/>
      <c r="AC205" s="3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</row>
    <row r="206" spans="1:132" ht="15" customHeight="1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3"/>
      <c r="AC206" s="3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</row>
    <row r="207" spans="1:132" ht="15" customHeight="1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3"/>
      <c r="AC207" s="3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</row>
    <row r="208" spans="1:132" ht="15" customHeight="1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3"/>
      <c r="AC208" s="3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</row>
    <row r="209" spans="1:132" ht="15" customHeight="1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3"/>
      <c r="AC209" s="3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</row>
    <row r="210" spans="1:132" ht="15" customHeight="1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3"/>
      <c r="AC210" s="3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</row>
    <row r="211" spans="1:132" ht="15" customHeight="1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3"/>
      <c r="AC211" s="3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</row>
    <row r="212" spans="1:132" ht="15" customHeight="1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3"/>
      <c r="AC212" s="3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</row>
    <row r="213" spans="1:132" ht="15" customHeight="1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3"/>
      <c r="AC213" s="3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</row>
    <row r="214" spans="1:132" ht="15" customHeight="1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3"/>
      <c r="AC214" s="3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</row>
    <row r="215" spans="1:132" ht="15" customHeight="1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3"/>
      <c r="AC215" s="3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</row>
    <row r="216" spans="1:132" ht="15" customHeight="1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3"/>
      <c r="AC216" s="3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</row>
    <row r="217" spans="1:132" ht="15" customHeight="1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3"/>
      <c r="AC217" s="3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</row>
    <row r="218" spans="1:132" ht="15" customHeight="1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3"/>
      <c r="AC218" s="3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</row>
    <row r="219" spans="1:132" ht="15" customHeight="1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3"/>
      <c r="AC219" s="3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</row>
    <row r="220" spans="1:132" ht="15" customHeight="1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3"/>
      <c r="AC220" s="3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</row>
    <row r="221" spans="1:132" ht="15" customHeight="1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</row>
    <row r="222" spans="1:132" ht="15" customHeight="1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</row>
    <row r="223" spans="1:132" ht="15" customHeight="1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3"/>
      <c r="AC223" s="3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</row>
    <row r="224" spans="1:132" ht="15" customHeight="1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3"/>
      <c r="AC224" s="3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</row>
    <row r="225" spans="1:132" ht="15" customHeight="1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3"/>
      <c r="AC225" s="3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</row>
    <row r="226" spans="1:132" ht="15" customHeight="1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3"/>
      <c r="AC226" s="3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</row>
    <row r="227" spans="1:132" ht="15" customHeight="1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"/>
      <c r="AC227" s="3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</row>
    <row r="228" spans="1:132" ht="15" customHeight="1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3"/>
      <c r="AC228" s="3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</row>
    <row r="229" spans="1:132" ht="15" customHeight="1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3"/>
      <c r="AC229" s="3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</row>
    <row r="230" spans="1:132" ht="15" customHeight="1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3"/>
      <c r="AC230" s="3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</row>
    <row r="231" spans="1:132" ht="15" customHeight="1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3"/>
      <c r="AC231" s="3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</row>
    <row r="232" spans="1:132" ht="15" customHeight="1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3"/>
      <c r="AC232" s="3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</row>
  </sheetData>
  <sheetProtection/>
  <mergeCells count="614">
    <mergeCell ref="BG90:BW90"/>
    <mergeCell ref="BX90:CB90"/>
    <mergeCell ref="CC90:CG90"/>
    <mergeCell ref="B94:R94"/>
    <mergeCell ref="S93:W93"/>
    <mergeCell ref="X90:AB90"/>
    <mergeCell ref="S90:W90"/>
    <mergeCell ref="S94:W94"/>
    <mergeCell ref="W1:AB1"/>
    <mergeCell ref="CJ88:CZ88"/>
    <mergeCell ref="DA88:DE88"/>
    <mergeCell ref="DF88:DJ88"/>
    <mergeCell ref="CJ86:CZ86"/>
    <mergeCell ref="CJ85:CZ85"/>
    <mergeCell ref="DA85:DE85"/>
    <mergeCell ref="DA86:DE86"/>
    <mergeCell ref="DF86:DJ86"/>
    <mergeCell ref="CJ87:CZ87"/>
    <mergeCell ref="DA90:DE90"/>
    <mergeCell ref="DF90:DJ90"/>
    <mergeCell ref="CJ89:CZ89"/>
    <mergeCell ref="DA89:DE89"/>
    <mergeCell ref="DF89:DJ89"/>
    <mergeCell ref="CJ90:CZ90"/>
    <mergeCell ref="DA87:DE87"/>
    <mergeCell ref="DF87:DJ87"/>
    <mergeCell ref="DF85:DJ85"/>
    <mergeCell ref="CJ82:CZ82"/>
    <mergeCell ref="DA82:DE82"/>
    <mergeCell ref="DF82:DJ82"/>
    <mergeCell ref="CJ83:CZ83"/>
    <mergeCell ref="DA83:DE83"/>
    <mergeCell ref="DF83:DJ83"/>
    <mergeCell ref="CJ84:CZ84"/>
    <mergeCell ref="DA84:DE84"/>
    <mergeCell ref="DF84:DJ84"/>
    <mergeCell ref="CJ80:CZ80"/>
    <mergeCell ref="DA80:DE80"/>
    <mergeCell ref="DF80:DJ80"/>
    <mergeCell ref="CJ81:CZ81"/>
    <mergeCell ref="DA81:DE81"/>
    <mergeCell ref="DF81:DJ81"/>
    <mergeCell ref="CJ78:CZ78"/>
    <mergeCell ref="DA78:DE78"/>
    <mergeCell ref="DF78:DJ78"/>
    <mergeCell ref="CJ79:CZ79"/>
    <mergeCell ref="DA79:DE79"/>
    <mergeCell ref="DF79:DJ79"/>
    <mergeCell ref="CJ74:CZ74"/>
    <mergeCell ref="DA74:DE74"/>
    <mergeCell ref="DF74:DJ74"/>
    <mergeCell ref="CJ75:CZ75"/>
    <mergeCell ref="DA75:DE75"/>
    <mergeCell ref="DF75:DJ75"/>
    <mergeCell ref="CJ72:CZ72"/>
    <mergeCell ref="DA72:DE72"/>
    <mergeCell ref="DF72:DJ72"/>
    <mergeCell ref="CJ73:CZ73"/>
    <mergeCell ref="DA73:DE73"/>
    <mergeCell ref="DF73:DJ73"/>
    <mergeCell ref="CI76:CI77"/>
    <mergeCell ref="CJ76:CZ77"/>
    <mergeCell ref="DA76:DE77"/>
    <mergeCell ref="DF76:DJ77"/>
    <mergeCell ref="CJ70:CZ70"/>
    <mergeCell ref="DA70:DE70"/>
    <mergeCell ref="DF70:DJ70"/>
    <mergeCell ref="CJ71:CZ71"/>
    <mergeCell ref="DA71:DE71"/>
    <mergeCell ref="DF71:DJ71"/>
    <mergeCell ref="DF68:DJ69"/>
    <mergeCell ref="CJ66:CZ66"/>
    <mergeCell ref="DA66:DE66"/>
    <mergeCell ref="DF66:DJ66"/>
    <mergeCell ref="CJ67:CZ67"/>
    <mergeCell ref="DA67:DE67"/>
    <mergeCell ref="DF67:DJ67"/>
    <mergeCell ref="CJ49:CZ49"/>
    <mergeCell ref="DA49:DE49"/>
    <mergeCell ref="CI68:CI69"/>
    <mergeCell ref="CJ68:CZ69"/>
    <mergeCell ref="DA68:DE69"/>
    <mergeCell ref="CI62:DJ63"/>
    <mergeCell ref="CI64:CI65"/>
    <mergeCell ref="CJ64:CZ65"/>
    <mergeCell ref="DA64:DE65"/>
    <mergeCell ref="DF64:DJ65"/>
    <mergeCell ref="DF49:DJ49"/>
    <mergeCell ref="CJ46:CZ46"/>
    <mergeCell ref="DA46:DE46"/>
    <mergeCell ref="DF46:DJ46"/>
    <mergeCell ref="CJ47:CZ47"/>
    <mergeCell ref="DA47:DE47"/>
    <mergeCell ref="DF47:DJ47"/>
    <mergeCell ref="CJ48:CZ48"/>
    <mergeCell ref="DA48:DE48"/>
    <mergeCell ref="DF48:DJ48"/>
    <mergeCell ref="CJ44:CZ44"/>
    <mergeCell ref="DA44:DE44"/>
    <mergeCell ref="DF44:DJ44"/>
    <mergeCell ref="CJ45:CZ45"/>
    <mergeCell ref="DA45:DE45"/>
    <mergeCell ref="DF45:DJ45"/>
    <mergeCell ref="CJ42:CZ42"/>
    <mergeCell ref="DA42:DE42"/>
    <mergeCell ref="DF42:DJ42"/>
    <mergeCell ref="CJ43:CZ43"/>
    <mergeCell ref="DA43:DE43"/>
    <mergeCell ref="DF43:DJ43"/>
    <mergeCell ref="CJ38:CZ38"/>
    <mergeCell ref="DA38:DE38"/>
    <mergeCell ref="DF38:DJ38"/>
    <mergeCell ref="CJ39:CZ39"/>
    <mergeCell ref="DA39:DE39"/>
    <mergeCell ref="DF39:DJ39"/>
    <mergeCell ref="CJ36:CZ36"/>
    <mergeCell ref="DA36:DE36"/>
    <mergeCell ref="DF36:DJ36"/>
    <mergeCell ref="CJ37:CZ37"/>
    <mergeCell ref="DA37:DE37"/>
    <mergeCell ref="DF37:DJ37"/>
    <mergeCell ref="CI40:CI41"/>
    <mergeCell ref="CJ40:CZ41"/>
    <mergeCell ref="DA40:DE41"/>
    <mergeCell ref="DF40:DJ41"/>
    <mergeCell ref="CJ34:CZ34"/>
    <mergeCell ref="DA34:DE34"/>
    <mergeCell ref="DF34:DJ34"/>
    <mergeCell ref="CJ35:CZ35"/>
    <mergeCell ref="DA35:DE35"/>
    <mergeCell ref="DF35:DJ35"/>
    <mergeCell ref="CJ32:CZ32"/>
    <mergeCell ref="DA32:DE32"/>
    <mergeCell ref="DF32:DJ32"/>
    <mergeCell ref="CJ33:CZ33"/>
    <mergeCell ref="DA33:DE33"/>
    <mergeCell ref="DF33:DJ33"/>
    <mergeCell ref="CI26:CI27"/>
    <mergeCell ref="CJ26:CZ27"/>
    <mergeCell ref="DA26:DE27"/>
    <mergeCell ref="CJ30:CZ30"/>
    <mergeCell ref="DA30:DE30"/>
    <mergeCell ref="CI28:CI29"/>
    <mergeCell ref="DA28:DE29"/>
    <mergeCell ref="CJ31:CZ31"/>
    <mergeCell ref="DA31:DE31"/>
    <mergeCell ref="DF31:DJ31"/>
    <mergeCell ref="DA23:DE23"/>
    <mergeCell ref="DF23:DJ23"/>
    <mergeCell ref="CJ24:CZ24"/>
    <mergeCell ref="DA24:DE24"/>
    <mergeCell ref="DF24:DJ24"/>
    <mergeCell ref="CJ28:CZ29"/>
    <mergeCell ref="CJ23:CZ23"/>
    <mergeCell ref="DF30:DJ30"/>
    <mergeCell ref="DF28:DJ29"/>
    <mergeCell ref="DF26:DJ27"/>
    <mergeCell ref="CJ25:CZ25"/>
    <mergeCell ref="DA25:DE25"/>
    <mergeCell ref="DF25:DJ25"/>
    <mergeCell ref="DF17:DJ17"/>
    <mergeCell ref="CJ18:CZ18"/>
    <mergeCell ref="DA18:DE18"/>
    <mergeCell ref="DF18:DJ18"/>
    <mergeCell ref="DF21:DJ21"/>
    <mergeCell ref="CJ22:CZ22"/>
    <mergeCell ref="DA22:DE22"/>
    <mergeCell ref="DF22:DJ22"/>
    <mergeCell ref="CJ21:CZ21"/>
    <mergeCell ref="DA21:DE21"/>
    <mergeCell ref="CJ15:CZ15"/>
    <mergeCell ref="DA15:DE15"/>
    <mergeCell ref="CJ17:CZ17"/>
    <mergeCell ref="DA17:DE17"/>
    <mergeCell ref="CJ14:CZ14"/>
    <mergeCell ref="DA14:DE14"/>
    <mergeCell ref="DF14:DJ14"/>
    <mergeCell ref="DF15:DJ15"/>
    <mergeCell ref="CJ16:CZ16"/>
    <mergeCell ref="DA16:DE16"/>
    <mergeCell ref="DF16:DJ16"/>
    <mergeCell ref="CJ12:CZ12"/>
    <mergeCell ref="DA12:DE12"/>
    <mergeCell ref="DF12:DJ12"/>
    <mergeCell ref="CI19:CI20"/>
    <mergeCell ref="CJ19:CZ20"/>
    <mergeCell ref="DA19:DE20"/>
    <mergeCell ref="DF19:DJ20"/>
    <mergeCell ref="CJ13:CZ13"/>
    <mergeCell ref="DA13:DE13"/>
    <mergeCell ref="DF13:DJ13"/>
    <mergeCell ref="BG85:BW85"/>
    <mergeCell ref="BX85:CB85"/>
    <mergeCell ref="CC85:CG85"/>
    <mergeCell ref="DF9:DJ9"/>
    <mergeCell ref="CJ10:CZ10"/>
    <mergeCell ref="DA10:DE10"/>
    <mergeCell ref="DF10:DJ10"/>
    <mergeCell ref="CJ9:CZ9"/>
    <mergeCell ref="DA9:DE9"/>
    <mergeCell ref="CJ11:CZ11"/>
    <mergeCell ref="CI5:DJ6"/>
    <mergeCell ref="CI7:CI8"/>
    <mergeCell ref="CJ7:CZ8"/>
    <mergeCell ref="DA7:DE8"/>
    <mergeCell ref="DF7:DJ8"/>
    <mergeCell ref="BX88:CB88"/>
    <mergeCell ref="CC88:CG88"/>
    <mergeCell ref="BX84:CB84"/>
    <mergeCell ref="DA11:DE11"/>
    <mergeCell ref="DF11:DJ11"/>
    <mergeCell ref="BG89:BW89"/>
    <mergeCell ref="BX89:CB89"/>
    <mergeCell ref="CC89:CG89"/>
    <mergeCell ref="BG86:BW86"/>
    <mergeCell ref="BX86:CB86"/>
    <mergeCell ref="CC86:CG86"/>
    <mergeCell ref="BG87:BW87"/>
    <mergeCell ref="BX87:CB87"/>
    <mergeCell ref="CC87:CG87"/>
    <mergeCell ref="BG88:BW88"/>
    <mergeCell ref="BX82:CB82"/>
    <mergeCell ref="CC84:CG84"/>
    <mergeCell ref="CC82:CG82"/>
    <mergeCell ref="BG83:BW83"/>
    <mergeCell ref="BX83:CB83"/>
    <mergeCell ref="CC83:CG83"/>
    <mergeCell ref="BG82:BW82"/>
    <mergeCell ref="BG84:BW84"/>
    <mergeCell ref="BG80:BW80"/>
    <mergeCell ref="BX80:CB80"/>
    <mergeCell ref="CC80:CG80"/>
    <mergeCell ref="BG81:BW81"/>
    <mergeCell ref="BX81:CB81"/>
    <mergeCell ref="CC81:CG81"/>
    <mergeCell ref="BG78:BW78"/>
    <mergeCell ref="BX78:CB78"/>
    <mergeCell ref="CC78:CG78"/>
    <mergeCell ref="BG79:BW79"/>
    <mergeCell ref="BX79:CB79"/>
    <mergeCell ref="CC79:CG79"/>
    <mergeCell ref="BG74:BW74"/>
    <mergeCell ref="BX74:CB74"/>
    <mergeCell ref="CC74:CG74"/>
    <mergeCell ref="BG75:BW75"/>
    <mergeCell ref="BX75:CB75"/>
    <mergeCell ref="CC75:CG75"/>
    <mergeCell ref="BG72:BW72"/>
    <mergeCell ref="BX72:CB72"/>
    <mergeCell ref="CC72:CG72"/>
    <mergeCell ref="BG73:BW73"/>
    <mergeCell ref="BX73:CB73"/>
    <mergeCell ref="CC73:CG73"/>
    <mergeCell ref="BF76:BF77"/>
    <mergeCell ref="BG76:BW77"/>
    <mergeCell ref="BX76:CB77"/>
    <mergeCell ref="CC76:CG77"/>
    <mergeCell ref="BG70:BW70"/>
    <mergeCell ref="BX70:CB70"/>
    <mergeCell ref="CC70:CG70"/>
    <mergeCell ref="BG71:BW71"/>
    <mergeCell ref="BX71:CB71"/>
    <mergeCell ref="CC71:CG71"/>
    <mergeCell ref="CC68:CG69"/>
    <mergeCell ref="BG66:BW66"/>
    <mergeCell ref="BX66:CB66"/>
    <mergeCell ref="CC66:CG66"/>
    <mergeCell ref="BG67:BW67"/>
    <mergeCell ref="BX67:CB67"/>
    <mergeCell ref="CC67:CG67"/>
    <mergeCell ref="BG49:BW49"/>
    <mergeCell ref="BX49:CB49"/>
    <mergeCell ref="BF68:BF69"/>
    <mergeCell ref="BG68:BW69"/>
    <mergeCell ref="BX68:CB69"/>
    <mergeCell ref="BF62:CG63"/>
    <mergeCell ref="BF64:BF65"/>
    <mergeCell ref="BG64:BW65"/>
    <mergeCell ref="BX64:CB65"/>
    <mergeCell ref="CC64:CG65"/>
    <mergeCell ref="CC49:CG49"/>
    <mergeCell ref="BG46:BW46"/>
    <mergeCell ref="BX46:CB46"/>
    <mergeCell ref="CC46:CG46"/>
    <mergeCell ref="BG47:BW47"/>
    <mergeCell ref="BX47:CB47"/>
    <mergeCell ref="CC47:CG47"/>
    <mergeCell ref="BG48:BW48"/>
    <mergeCell ref="BX48:CB48"/>
    <mergeCell ref="CC48:CG48"/>
    <mergeCell ref="BG44:BW44"/>
    <mergeCell ref="BX44:CB44"/>
    <mergeCell ref="CC44:CG44"/>
    <mergeCell ref="BG45:BW45"/>
    <mergeCell ref="BX45:CB45"/>
    <mergeCell ref="CC45:CG45"/>
    <mergeCell ref="BG42:BW42"/>
    <mergeCell ref="BX42:CB42"/>
    <mergeCell ref="CC42:CG42"/>
    <mergeCell ref="BG43:BW43"/>
    <mergeCell ref="BX43:CB43"/>
    <mergeCell ref="CC43:CG43"/>
    <mergeCell ref="BG38:BW38"/>
    <mergeCell ref="BX38:CB38"/>
    <mergeCell ref="CC38:CG38"/>
    <mergeCell ref="BG39:BW39"/>
    <mergeCell ref="BX39:CB39"/>
    <mergeCell ref="CC39:CG39"/>
    <mergeCell ref="BG36:BW36"/>
    <mergeCell ref="BX36:CB36"/>
    <mergeCell ref="CC36:CG36"/>
    <mergeCell ref="BG37:BW37"/>
    <mergeCell ref="BX37:CB37"/>
    <mergeCell ref="CC37:CG37"/>
    <mergeCell ref="BF40:BF41"/>
    <mergeCell ref="BG40:BW41"/>
    <mergeCell ref="BX40:CB41"/>
    <mergeCell ref="CC40:CG41"/>
    <mergeCell ref="BG34:BW34"/>
    <mergeCell ref="BX34:CB34"/>
    <mergeCell ref="CC34:CG34"/>
    <mergeCell ref="BG35:BW35"/>
    <mergeCell ref="BX35:CB35"/>
    <mergeCell ref="CC35:CG35"/>
    <mergeCell ref="BG32:BW32"/>
    <mergeCell ref="BX32:CB32"/>
    <mergeCell ref="CC32:CG32"/>
    <mergeCell ref="BG33:BW33"/>
    <mergeCell ref="BX33:CB33"/>
    <mergeCell ref="CC33:CG33"/>
    <mergeCell ref="BF26:BF27"/>
    <mergeCell ref="BG26:BW27"/>
    <mergeCell ref="BX26:CB27"/>
    <mergeCell ref="BG30:BW30"/>
    <mergeCell ref="BX30:CB30"/>
    <mergeCell ref="BF28:BF29"/>
    <mergeCell ref="BX28:CB29"/>
    <mergeCell ref="BG31:BW31"/>
    <mergeCell ref="BX31:CB31"/>
    <mergeCell ref="CC31:CG31"/>
    <mergeCell ref="BX23:CB23"/>
    <mergeCell ref="CC23:CG23"/>
    <mergeCell ref="BG24:BW24"/>
    <mergeCell ref="BX24:CB24"/>
    <mergeCell ref="CC24:CG24"/>
    <mergeCell ref="BG28:BW29"/>
    <mergeCell ref="BG23:BW23"/>
    <mergeCell ref="CC30:CG30"/>
    <mergeCell ref="CC28:CG29"/>
    <mergeCell ref="CC26:CG27"/>
    <mergeCell ref="BG25:BW25"/>
    <mergeCell ref="BX25:CB25"/>
    <mergeCell ref="CC25:CG25"/>
    <mergeCell ref="CC17:CG17"/>
    <mergeCell ref="BG18:BW18"/>
    <mergeCell ref="BX18:CB18"/>
    <mergeCell ref="CC18:CG18"/>
    <mergeCell ref="CC21:CG21"/>
    <mergeCell ref="BG22:BW22"/>
    <mergeCell ref="BX22:CB22"/>
    <mergeCell ref="CC22:CG22"/>
    <mergeCell ref="BG21:BW21"/>
    <mergeCell ref="BX21:CB21"/>
    <mergeCell ref="BG15:BW15"/>
    <mergeCell ref="BX15:CB15"/>
    <mergeCell ref="BG17:BW17"/>
    <mergeCell ref="BX17:CB17"/>
    <mergeCell ref="BG14:BW14"/>
    <mergeCell ref="BX14:CB14"/>
    <mergeCell ref="CC14:CG14"/>
    <mergeCell ref="CC15:CG15"/>
    <mergeCell ref="BG16:BW16"/>
    <mergeCell ref="BX16:CB16"/>
    <mergeCell ref="CC16:CG16"/>
    <mergeCell ref="BG12:BW12"/>
    <mergeCell ref="BX12:CB12"/>
    <mergeCell ref="CC12:CG12"/>
    <mergeCell ref="BF19:BF20"/>
    <mergeCell ref="BG19:BW20"/>
    <mergeCell ref="BX19:CB20"/>
    <mergeCell ref="CC19:CG20"/>
    <mergeCell ref="BG13:BW13"/>
    <mergeCell ref="BX13:CB13"/>
    <mergeCell ref="CC13:CG13"/>
    <mergeCell ref="BG10:BW10"/>
    <mergeCell ref="BX10:CB10"/>
    <mergeCell ref="CC10:CG10"/>
    <mergeCell ref="BG9:BW9"/>
    <mergeCell ref="BX9:CB9"/>
    <mergeCell ref="BG11:BW11"/>
    <mergeCell ref="BX11:CB11"/>
    <mergeCell ref="CC11:CG11"/>
    <mergeCell ref="BF5:CG6"/>
    <mergeCell ref="BF7:BF8"/>
    <mergeCell ref="BG7:BW8"/>
    <mergeCell ref="BX7:CB8"/>
    <mergeCell ref="CC7:CG8"/>
    <mergeCell ref="CC9:CG9"/>
    <mergeCell ref="X24:AB24"/>
    <mergeCell ref="X25:AB25"/>
    <mergeCell ref="X26:AB27"/>
    <mergeCell ref="X30:AB30"/>
    <mergeCell ref="AD9:AU10"/>
    <mergeCell ref="S9:W9"/>
    <mergeCell ref="S10:W10"/>
    <mergeCell ref="X37:AB37"/>
    <mergeCell ref="X31:AB31"/>
    <mergeCell ref="X32:AB32"/>
    <mergeCell ref="X99:AB99"/>
    <mergeCell ref="X98:AB98"/>
    <mergeCell ref="X97:AB97"/>
    <mergeCell ref="X86:AB86"/>
    <mergeCell ref="X82:AB82"/>
    <mergeCell ref="X89:AB89"/>
    <mergeCell ref="X64:AB65"/>
    <mergeCell ref="S95:W95"/>
    <mergeCell ref="X100:AB100"/>
    <mergeCell ref="X94:AB94"/>
    <mergeCell ref="S84:W84"/>
    <mergeCell ref="S88:W88"/>
    <mergeCell ref="S85:W85"/>
    <mergeCell ref="S86:W86"/>
    <mergeCell ref="B87:R87"/>
    <mergeCell ref="X95:AB95"/>
    <mergeCell ref="B88:R88"/>
    <mergeCell ref="B89:R89"/>
    <mergeCell ref="B90:R90"/>
    <mergeCell ref="B95:R95"/>
    <mergeCell ref="X88:AB88"/>
    <mergeCell ref="X87:AB87"/>
    <mergeCell ref="S87:W87"/>
    <mergeCell ref="S89:W89"/>
    <mergeCell ref="B100:R100"/>
    <mergeCell ref="B92:R92"/>
    <mergeCell ref="B93:R93"/>
    <mergeCell ref="S98:W98"/>
    <mergeCell ref="B97:R97"/>
    <mergeCell ref="B99:R99"/>
    <mergeCell ref="S100:W100"/>
    <mergeCell ref="B98:R98"/>
    <mergeCell ref="S99:W99"/>
    <mergeCell ref="S97:W97"/>
    <mergeCell ref="X83:AB83"/>
    <mergeCell ref="X84:AB84"/>
    <mergeCell ref="X85:AB85"/>
    <mergeCell ref="X78:AB78"/>
    <mergeCell ref="X79:AB79"/>
    <mergeCell ref="X80:AB80"/>
    <mergeCell ref="X81:AB81"/>
    <mergeCell ref="X75:AB75"/>
    <mergeCell ref="X76:AB77"/>
    <mergeCell ref="X33:AB33"/>
    <mergeCell ref="AG1:AK1"/>
    <mergeCell ref="X42:AB42"/>
    <mergeCell ref="X38:AB38"/>
    <mergeCell ref="X39:AB39"/>
    <mergeCell ref="X40:AB41"/>
    <mergeCell ref="X34:AB34"/>
    <mergeCell ref="X35:AB35"/>
    <mergeCell ref="X73:AB73"/>
    <mergeCell ref="X74:AB74"/>
    <mergeCell ref="X44:AB44"/>
    <mergeCell ref="X45:AB45"/>
    <mergeCell ref="X71:AB71"/>
    <mergeCell ref="X72:AB72"/>
    <mergeCell ref="X46:AB46"/>
    <mergeCell ref="X47:AB47"/>
    <mergeCell ref="X48:AB48"/>
    <mergeCell ref="X70:AB70"/>
    <mergeCell ref="X10:AB10"/>
    <mergeCell ref="X11:AB11"/>
    <mergeCell ref="X12:AB12"/>
    <mergeCell ref="X13:AB13"/>
    <mergeCell ref="X14:AB14"/>
    <mergeCell ref="X18:AB18"/>
    <mergeCell ref="X16:AB16"/>
    <mergeCell ref="X17:AB17"/>
    <mergeCell ref="X19:AB20"/>
    <mergeCell ref="X21:AB21"/>
    <mergeCell ref="X22:AB22"/>
    <mergeCell ref="X23:AB23"/>
    <mergeCell ref="X68:AB69"/>
    <mergeCell ref="X66:AB66"/>
    <mergeCell ref="X67:AB67"/>
    <mergeCell ref="X43:AB43"/>
    <mergeCell ref="X36:AB36"/>
    <mergeCell ref="X28:AB29"/>
    <mergeCell ref="S83:W83"/>
    <mergeCell ref="S40:W41"/>
    <mergeCell ref="S42:W42"/>
    <mergeCell ref="S66:W66"/>
    <mergeCell ref="S64:W65"/>
    <mergeCell ref="S45:W45"/>
    <mergeCell ref="S46:W46"/>
    <mergeCell ref="S75:W75"/>
    <mergeCell ref="S76:W77"/>
    <mergeCell ref="S78:W78"/>
    <mergeCell ref="S21:W21"/>
    <mergeCell ref="S82:W82"/>
    <mergeCell ref="S79:W79"/>
    <mergeCell ref="S80:W80"/>
    <mergeCell ref="S81:W81"/>
    <mergeCell ref="S71:W71"/>
    <mergeCell ref="S74:W74"/>
    <mergeCell ref="S22:W22"/>
    <mergeCell ref="S28:W29"/>
    <mergeCell ref="S44:W44"/>
    <mergeCell ref="B81:R81"/>
    <mergeCell ref="B82:R82"/>
    <mergeCell ref="B83:R83"/>
    <mergeCell ref="B84:R84"/>
    <mergeCell ref="B86:R86"/>
    <mergeCell ref="B85:R85"/>
    <mergeCell ref="S26:W27"/>
    <mergeCell ref="S33:W33"/>
    <mergeCell ref="S38:W38"/>
    <mergeCell ref="S17:W17"/>
    <mergeCell ref="S35:W35"/>
    <mergeCell ref="S30:W30"/>
    <mergeCell ref="S32:W32"/>
    <mergeCell ref="S25:W25"/>
    <mergeCell ref="S18:W18"/>
    <mergeCell ref="S19:W20"/>
    <mergeCell ref="S31:W31"/>
    <mergeCell ref="S39:W39"/>
    <mergeCell ref="S72:W72"/>
    <mergeCell ref="S73:W73"/>
    <mergeCell ref="S43:W43"/>
    <mergeCell ref="S34:W34"/>
    <mergeCell ref="S47:W47"/>
    <mergeCell ref="S48:W48"/>
    <mergeCell ref="S49:W49"/>
    <mergeCell ref="S67:W67"/>
    <mergeCell ref="A68:A69"/>
    <mergeCell ref="A76:A77"/>
    <mergeCell ref="B72:R72"/>
    <mergeCell ref="B70:R70"/>
    <mergeCell ref="B71:R71"/>
    <mergeCell ref="B73:R73"/>
    <mergeCell ref="B74:R74"/>
    <mergeCell ref="B75:R75"/>
    <mergeCell ref="B80:R80"/>
    <mergeCell ref="B76:R77"/>
    <mergeCell ref="B68:R69"/>
    <mergeCell ref="B78:R78"/>
    <mergeCell ref="B79:R79"/>
    <mergeCell ref="S70:W70"/>
    <mergeCell ref="S68:W69"/>
    <mergeCell ref="B67:R67"/>
    <mergeCell ref="B40:R41"/>
    <mergeCell ref="A40:A41"/>
    <mergeCell ref="B46:R46"/>
    <mergeCell ref="B47:R47"/>
    <mergeCell ref="A62:AB63"/>
    <mergeCell ref="B42:R42"/>
    <mergeCell ref="B48:R48"/>
    <mergeCell ref="B43:R43"/>
    <mergeCell ref="X49:AB49"/>
    <mergeCell ref="A64:A65"/>
    <mergeCell ref="B64:R65"/>
    <mergeCell ref="B66:R66"/>
    <mergeCell ref="S36:W36"/>
    <mergeCell ref="S37:W37"/>
    <mergeCell ref="B49:R49"/>
    <mergeCell ref="B38:R38"/>
    <mergeCell ref="B39:R39"/>
    <mergeCell ref="B36:R36"/>
    <mergeCell ref="B37:R37"/>
    <mergeCell ref="A19:A20"/>
    <mergeCell ref="B45:R45"/>
    <mergeCell ref="B44:R44"/>
    <mergeCell ref="A26:A27"/>
    <mergeCell ref="B28:R29"/>
    <mergeCell ref="A28:A29"/>
    <mergeCell ref="B19:R20"/>
    <mergeCell ref="B30:R30"/>
    <mergeCell ref="B34:R34"/>
    <mergeCell ref="B24:R24"/>
    <mergeCell ref="S24:W24"/>
    <mergeCell ref="B25:R25"/>
    <mergeCell ref="S23:W23"/>
    <mergeCell ref="B21:R21"/>
    <mergeCell ref="B22:R22"/>
    <mergeCell ref="B23:R23"/>
    <mergeCell ref="X9:AB9"/>
    <mergeCell ref="S7:W8"/>
    <mergeCell ref="X7:AB8"/>
    <mergeCell ref="B17:R17"/>
    <mergeCell ref="B35:R35"/>
    <mergeCell ref="B31:R31"/>
    <mergeCell ref="B32:R32"/>
    <mergeCell ref="B18:R18"/>
    <mergeCell ref="B33:R33"/>
    <mergeCell ref="B26:R27"/>
    <mergeCell ref="B13:R13"/>
    <mergeCell ref="S16:W16"/>
    <mergeCell ref="S15:W15"/>
    <mergeCell ref="A4:G4"/>
    <mergeCell ref="B9:R9"/>
    <mergeCell ref="B10:R10"/>
    <mergeCell ref="B11:R11"/>
    <mergeCell ref="A7:A8"/>
    <mergeCell ref="B7:R8"/>
    <mergeCell ref="A5:AB6"/>
    <mergeCell ref="S11:W11"/>
    <mergeCell ref="S12:W12"/>
    <mergeCell ref="B15:R15"/>
    <mergeCell ref="B16:R16"/>
    <mergeCell ref="AD12:AU14"/>
    <mergeCell ref="B14:R14"/>
    <mergeCell ref="S13:W13"/>
    <mergeCell ref="S14:W14"/>
    <mergeCell ref="X15:AB15"/>
    <mergeCell ref="B12:R12"/>
  </mergeCells>
  <conditionalFormatting sqref="S100:AB100 S95:W95">
    <cfRule type="cellIs" priority="1" dxfId="0" operator="notBetween" stopIfTrue="1">
      <formula>-0.0001</formula>
      <formula>0.0001</formula>
    </cfRule>
  </conditionalFormatting>
  <conditionalFormatting sqref="X95:AA95">
    <cfRule type="cellIs" priority="2" dxfId="0" operator="notEqual" stopIfTrue="1">
      <formula>0</formula>
    </cfRule>
  </conditionalFormatting>
  <conditionalFormatting sqref="A4:G4">
    <cfRule type="cellIs" priority="3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0.6" right="0.35" top="0.32" bottom="1.32" header="0.31" footer="0.15748031496062992"/>
  <pageSetup firstPageNumber="10" useFirstPageNumber="1" fitToHeight="1" fitToWidth="1" horizontalDpi="600" verticalDpi="600" orientation="portrait" paperSize="9" scale="71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X176"/>
  <sheetViews>
    <sheetView showGridLines="0" zoomScale="75" zoomScaleNormal="75" zoomScaleSheetLayoutView="75" zoomScalePageLayoutView="0" workbookViewId="0" topLeftCell="A1">
      <pane ySplit="8" topLeftCell="A27" activePane="bottomLeft" state="frozen"/>
      <selection pane="topLeft" activeCell="B2" sqref="B2"/>
      <selection pane="bottomLeft" activeCell="B72" sqref="B72:R72"/>
    </sheetView>
  </sheetViews>
  <sheetFormatPr defaultColWidth="3.75390625" defaultRowHeight="15" customHeight="1"/>
  <cols>
    <col min="1" max="1" width="3.75390625" style="32" customWidth="1"/>
    <col min="2" max="18" width="3.75390625" style="25" customWidth="1"/>
    <col min="19" max="27" width="3.75390625" style="7" customWidth="1"/>
    <col min="28" max="28" width="3.75390625" style="25" customWidth="1"/>
    <col min="29" max="29" width="3.75390625" style="30" customWidth="1"/>
    <col min="30" max="39" width="3.75390625" style="31" customWidth="1"/>
    <col min="40" max="16384" width="3.75390625" style="7" customWidth="1"/>
  </cols>
  <sheetData>
    <row r="1" spans="1:76" ht="15" customHeight="1">
      <c r="A1" s="1" t="str">
        <f>nazwa</f>
        <v>UNIWERSYTET EKONOMICZNY W KRAKOWIE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96" t="s">
        <v>0</v>
      </c>
      <c r="X1" s="96"/>
      <c r="Y1" s="96"/>
      <c r="Z1" s="96"/>
      <c r="AA1" s="96"/>
      <c r="AB1" s="96"/>
      <c r="AC1" s="4"/>
      <c r="AD1" s="5"/>
      <c r="AE1" s="5"/>
      <c r="AF1" s="5"/>
      <c r="AG1" s="173" t="s">
        <v>1</v>
      </c>
      <c r="AH1" s="173"/>
      <c r="AI1" s="173"/>
      <c r="AJ1" s="173"/>
      <c r="AK1" s="173"/>
      <c r="AL1" s="6"/>
      <c r="AM1" s="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15" customHeight="1">
      <c r="A2" s="1" t="str">
        <f>temat</f>
        <v>Sprawozdanie finansowe za rok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  <c r="AC2" s="4"/>
      <c r="AD2" s="6"/>
      <c r="AE2" s="8"/>
      <c r="AF2" s="8"/>
      <c r="AG2" s="6" t="s">
        <v>2</v>
      </c>
      <c r="AH2" s="8"/>
      <c r="AI2" s="8"/>
      <c r="AJ2" s="6"/>
      <c r="AK2" s="6"/>
      <c r="AL2" s="6"/>
      <c r="AM2" s="6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2"/>
      <c r="AC3" s="4"/>
      <c r="AD3" s="10"/>
      <c r="AE3" s="10"/>
      <c r="AF3" s="10"/>
      <c r="AG3" s="10"/>
      <c r="AH3" s="10"/>
      <c r="AI3" s="10"/>
      <c r="AJ3" s="10"/>
      <c r="AK3" s="6"/>
      <c r="AL3" s="6"/>
      <c r="AM3" s="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5" customHeight="1" thickBot="1">
      <c r="A4" s="277"/>
      <c r="B4" s="277"/>
      <c r="C4" s="277"/>
      <c r="D4" s="277"/>
      <c r="E4" s="277"/>
      <c r="F4" s="277"/>
      <c r="G4" s="27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2"/>
      <c r="AC4" s="4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5" customHeight="1">
      <c r="A5" s="188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90"/>
      <c r="AC5" s="4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5" customHeight="1" thickBo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4"/>
      <c r="AD6" s="10"/>
      <c r="AE6" s="10"/>
      <c r="AF6" s="10"/>
      <c r="AG6" s="10"/>
      <c r="AH6" s="10"/>
      <c r="AI6" s="10"/>
      <c r="AJ6" s="10"/>
      <c r="AK6" s="6"/>
      <c r="AL6" s="6"/>
      <c r="AM6" s="6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s="13" customFormat="1" ht="15" customHeight="1">
      <c r="A7" s="281" t="s">
        <v>4</v>
      </c>
      <c r="B7" s="283" t="s">
        <v>5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5"/>
      <c r="S7" s="359" t="str">
        <f>rokb</f>
        <v>01.01-31.12.2009</v>
      </c>
      <c r="T7" s="360"/>
      <c r="U7" s="360"/>
      <c r="V7" s="360"/>
      <c r="W7" s="361"/>
      <c r="X7" s="359" t="str">
        <f>rokp</f>
        <v>01.01-31.12.2008</v>
      </c>
      <c r="Y7" s="360"/>
      <c r="Z7" s="360"/>
      <c r="AA7" s="360"/>
      <c r="AB7" s="365"/>
      <c r="AC7" s="11"/>
      <c r="AD7" s="10"/>
      <c r="AE7" s="10"/>
      <c r="AF7" s="10"/>
      <c r="AG7" s="10"/>
      <c r="AH7" s="10"/>
      <c r="AI7" s="10"/>
      <c r="AJ7" s="10"/>
      <c r="AK7" s="12"/>
      <c r="AL7" s="12"/>
      <c r="AM7" s="12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</row>
    <row r="8" spans="1:76" s="13" customFormat="1" ht="15" customHeight="1" thickBot="1">
      <c r="A8" s="282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8"/>
      <c r="S8" s="362"/>
      <c r="T8" s="363"/>
      <c r="U8" s="363"/>
      <c r="V8" s="363"/>
      <c r="W8" s="364"/>
      <c r="X8" s="362"/>
      <c r="Y8" s="363"/>
      <c r="Z8" s="363"/>
      <c r="AA8" s="363"/>
      <c r="AB8" s="366"/>
      <c r="AC8" s="11"/>
      <c r="AD8" s="10"/>
      <c r="AE8" s="10"/>
      <c r="AF8" s="10"/>
      <c r="AG8" s="10"/>
      <c r="AH8" s="10"/>
      <c r="AI8" s="10"/>
      <c r="AJ8" s="10"/>
      <c r="AK8" s="12"/>
      <c r="AL8" s="12"/>
      <c r="AM8" s="12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</row>
    <row r="9" spans="1:76" s="13" customFormat="1" ht="15" customHeight="1">
      <c r="A9" s="14" t="s">
        <v>6</v>
      </c>
      <c r="B9" s="219" t="s">
        <v>7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109">
        <f>S13+S25+S36+S48+S70+S78+S90+S81</f>
        <v>117135357.74</v>
      </c>
      <c r="T9" s="110"/>
      <c r="U9" s="110"/>
      <c r="V9" s="110"/>
      <c r="W9" s="140"/>
      <c r="X9" s="109">
        <f>X13+X25+X36+X48+X70+X78+X90+X81</f>
        <v>113691453.16</v>
      </c>
      <c r="Y9" s="110"/>
      <c r="Z9" s="110"/>
      <c r="AA9" s="110"/>
      <c r="AB9" s="140"/>
      <c r="AC9" s="11"/>
      <c r="AD9" s="97" t="s">
        <v>8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9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</row>
    <row r="10" spans="1:76" s="16" customFormat="1" ht="15" customHeight="1">
      <c r="A10" s="14"/>
      <c r="B10" s="240" t="s">
        <v>9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418">
        <f>S79+S91</f>
        <v>0</v>
      </c>
      <c r="T10" s="419"/>
      <c r="U10" s="419"/>
      <c r="V10" s="419"/>
      <c r="W10" s="420"/>
      <c r="X10" s="418">
        <f>X79+X91</f>
        <v>0</v>
      </c>
      <c r="Y10" s="419"/>
      <c r="Z10" s="419"/>
      <c r="AA10" s="419"/>
      <c r="AB10" s="420"/>
      <c r="AC10" s="15"/>
      <c r="AD10" s="100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2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16" customFormat="1" ht="15" customHeight="1" thickBot="1">
      <c r="A11" s="14"/>
      <c r="B11" s="240" t="s">
        <v>10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418">
        <f>S80+S92</f>
        <v>0</v>
      </c>
      <c r="T11" s="419"/>
      <c r="U11" s="419"/>
      <c r="V11" s="419"/>
      <c r="W11" s="420"/>
      <c r="X11" s="418">
        <f>X80+X92</f>
        <v>-9495386</v>
      </c>
      <c r="Y11" s="419"/>
      <c r="Z11" s="419"/>
      <c r="AA11" s="419"/>
      <c r="AB11" s="442"/>
      <c r="AC11" s="15"/>
      <c r="AD11" s="103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6" customFormat="1" ht="15" customHeight="1" thickBot="1">
      <c r="A12" s="14" t="s">
        <v>11</v>
      </c>
      <c r="B12" s="219" t="s">
        <v>12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1"/>
      <c r="S12" s="421">
        <f>S9+S11</f>
        <v>117135357.74</v>
      </c>
      <c r="T12" s="422"/>
      <c r="U12" s="422"/>
      <c r="V12" s="422"/>
      <c r="W12" s="423"/>
      <c r="X12" s="421">
        <f>X9+X11</f>
        <v>104196067.16</v>
      </c>
      <c r="Y12" s="422"/>
      <c r="Z12" s="422"/>
      <c r="AA12" s="422"/>
      <c r="AB12" s="443"/>
      <c r="AC12" s="1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6" customFormat="1" ht="15" customHeight="1">
      <c r="A13" s="14">
        <v>1</v>
      </c>
      <c r="B13" s="219" t="s">
        <v>13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1"/>
      <c r="S13" s="395">
        <f>X24</f>
        <v>113411042.5</v>
      </c>
      <c r="T13" s="396"/>
      <c r="U13" s="396"/>
      <c r="V13" s="396"/>
      <c r="W13" s="397"/>
      <c r="X13" s="395">
        <v>110000961.83</v>
      </c>
      <c r="Y13" s="396"/>
      <c r="Z13" s="396"/>
      <c r="AA13" s="396"/>
      <c r="AB13" s="437"/>
      <c r="AC13" s="15"/>
      <c r="AD13" s="97" t="s">
        <v>14</v>
      </c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9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ht="15" customHeight="1">
      <c r="A14" s="14" t="s">
        <v>15</v>
      </c>
      <c r="B14" s="219" t="s">
        <v>16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  <c r="S14" s="371">
        <f>S15-S21</f>
        <v>2987342.450000001</v>
      </c>
      <c r="T14" s="372"/>
      <c r="U14" s="372"/>
      <c r="V14" s="372"/>
      <c r="W14" s="373"/>
      <c r="X14" s="371">
        <f>X15-X21</f>
        <v>3410080.67</v>
      </c>
      <c r="Y14" s="372"/>
      <c r="Z14" s="372"/>
      <c r="AA14" s="372"/>
      <c r="AB14" s="438"/>
      <c r="AC14" s="4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2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5" customHeight="1" thickBot="1">
      <c r="A15" s="14"/>
      <c r="B15" s="237" t="s">
        <v>17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137">
        <f>SUM(S16:S20)</f>
        <v>15201701.24</v>
      </c>
      <c r="T15" s="138"/>
      <c r="U15" s="138"/>
      <c r="V15" s="138"/>
      <c r="W15" s="139"/>
      <c r="X15" s="137">
        <f>SUM(X16:X20)</f>
        <v>6110721.33</v>
      </c>
      <c r="Y15" s="138"/>
      <c r="Z15" s="138"/>
      <c r="AA15" s="138"/>
      <c r="AB15" s="446"/>
      <c r="AC15" s="4"/>
      <c r="AD15" s="103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5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15" customHeight="1">
      <c r="A16" s="14"/>
      <c r="B16" s="237" t="s">
        <v>18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/>
      <c r="S16" s="309"/>
      <c r="T16" s="310"/>
      <c r="U16" s="310"/>
      <c r="V16" s="310"/>
      <c r="W16" s="311"/>
      <c r="X16" s="309"/>
      <c r="Y16" s="310"/>
      <c r="Z16" s="310"/>
      <c r="AA16" s="310"/>
      <c r="AB16" s="343"/>
      <c r="AC16" s="4"/>
      <c r="AD16" s="17"/>
      <c r="AE16" s="17"/>
      <c r="AF16" s="17"/>
      <c r="AG16" s="17"/>
      <c r="AH16" s="17"/>
      <c r="AI16" s="17"/>
      <c r="AJ16" s="17"/>
      <c r="AK16" s="6"/>
      <c r="AL16" s="6"/>
      <c r="AM16" s="6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15" customHeight="1">
      <c r="A17" s="14"/>
      <c r="B17" s="237" t="s">
        <v>19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309"/>
      <c r="T17" s="310"/>
      <c r="U17" s="310"/>
      <c r="V17" s="310"/>
      <c r="W17" s="311"/>
      <c r="X17" s="309"/>
      <c r="Y17" s="310"/>
      <c r="Z17" s="310"/>
      <c r="AA17" s="310"/>
      <c r="AB17" s="343"/>
      <c r="AC17" s="4"/>
      <c r="AD17" s="17"/>
      <c r="AE17" s="17"/>
      <c r="AF17" s="17"/>
      <c r="AG17" s="17"/>
      <c r="AH17" s="17"/>
      <c r="AI17" s="17"/>
      <c r="AJ17" s="17"/>
      <c r="AK17" s="6"/>
      <c r="AL17" s="6"/>
      <c r="AM17" s="6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15" customHeight="1">
      <c r="A18" s="14"/>
      <c r="B18" s="237" t="s">
        <v>20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2"/>
      <c r="S18" s="309">
        <v>13219701.24</v>
      </c>
      <c r="T18" s="310"/>
      <c r="U18" s="310"/>
      <c r="V18" s="310"/>
      <c r="W18" s="311"/>
      <c r="X18" s="137">
        <v>3690491.33</v>
      </c>
      <c r="Y18" s="179"/>
      <c r="Z18" s="179"/>
      <c r="AA18" s="179"/>
      <c r="AB18" s="447"/>
      <c r="AC18" s="4"/>
      <c r="AD18" s="17"/>
      <c r="AE18" s="17"/>
      <c r="AF18" s="17"/>
      <c r="AG18" s="17"/>
      <c r="AH18" s="17"/>
      <c r="AI18" s="17"/>
      <c r="AJ18" s="17"/>
      <c r="AK18" s="6"/>
      <c r="AL18" s="6"/>
      <c r="AM18" s="6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ht="15" customHeight="1">
      <c r="A19" s="14"/>
      <c r="B19" s="237" t="s">
        <v>21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  <c r="S19" s="309">
        <v>1982000</v>
      </c>
      <c r="T19" s="310"/>
      <c r="U19" s="310"/>
      <c r="V19" s="310"/>
      <c r="W19" s="311"/>
      <c r="X19" s="137">
        <v>2420230</v>
      </c>
      <c r="Y19" s="138"/>
      <c r="Z19" s="138"/>
      <c r="AA19" s="138"/>
      <c r="AB19" s="139"/>
      <c r="AC19" s="4"/>
      <c r="AD19" s="17"/>
      <c r="AE19" s="17"/>
      <c r="AF19" s="17"/>
      <c r="AG19" s="17"/>
      <c r="AH19" s="17"/>
      <c r="AI19" s="17"/>
      <c r="AJ19" s="17"/>
      <c r="AK19" s="6"/>
      <c r="AL19" s="6"/>
      <c r="AM19" s="6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ht="15" customHeight="1">
      <c r="A20" s="14"/>
      <c r="B20" s="237" t="s">
        <v>22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309"/>
      <c r="T20" s="310"/>
      <c r="U20" s="310"/>
      <c r="V20" s="310"/>
      <c r="W20" s="311"/>
      <c r="X20" s="137"/>
      <c r="Y20" s="138"/>
      <c r="Z20" s="138"/>
      <c r="AA20" s="138"/>
      <c r="AB20" s="139"/>
      <c r="AC20" s="4"/>
      <c r="AD20" s="17"/>
      <c r="AE20" s="17"/>
      <c r="AF20" s="17"/>
      <c r="AG20" s="17"/>
      <c r="AH20" s="17"/>
      <c r="AI20" s="17"/>
      <c r="AJ20" s="17"/>
      <c r="AK20" s="6"/>
      <c r="AL20" s="6"/>
      <c r="AM20" s="6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ht="15" customHeight="1">
      <c r="A21" s="14"/>
      <c r="B21" s="237" t="s">
        <v>23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137">
        <f>SUM(S22:S23)</f>
        <v>12214358.79</v>
      </c>
      <c r="T21" s="138"/>
      <c r="U21" s="138"/>
      <c r="V21" s="138"/>
      <c r="W21" s="139"/>
      <c r="X21" s="137">
        <f>SUM(X22:X23)</f>
        <v>2700640.66</v>
      </c>
      <c r="Y21" s="138"/>
      <c r="Z21" s="138"/>
      <c r="AA21" s="138"/>
      <c r="AB21" s="446"/>
      <c r="AC21" s="4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ht="15" customHeight="1">
      <c r="A22" s="14"/>
      <c r="B22" s="240" t="s">
        <v>24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  <c r="S22" s="309">
        <v>2718972.79</v>
      </c>
      <c r="T22" s="310"/>
      <c r="U22" s="310"/>
      <c r="V22" s="310"/>
      <c r="W22" s="311"/>
      <c r="X22" s="309">
        <v>2700640.66</v>
      </c>
      <c r="Y22" s="310"/>
      <c r="Z22" s="310"/>
      <c r="AA22" s="310"/>
      <c r="AB22" s="343"/>
      <c r="AC22" s="4"/>
      <c r="AD22" s="17"/>
      <c r="AE22" s="17"/>
      <c r="AF22" s="17"/>
      <c r="AG22" s="17"/>
      <c r="AH22" s="17"/>
      <c r="AI22" s="17"/>
      <c r="AJ22" s="17"/>
      <c r="AK22" s="6"/>
      <c r="AL22" s="6"/>
      <c r="AM22" s="6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16" customFormat="1" ht="15" customHeight="1">
      <c r="A23" s="14"/>
      <c r="B23" s="237" t="s">
        <v>25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2"/>
      <c r="S23" s="309">
        <v>9495386</v>
      </c>
      <c r="T23" s="310"/>
      <c r="U23" s="310"/>
      <c r="V23" s="310"/>
      <c r="W23" s="311"/>
      <c r="X23" s="309"/>
      <c r="Y23" s="310"/>
      <c r="Z23" s="310"/>
      <c r="AA23" s="310"/>
      <c r="AB23" s="343"/>
      <c r="AC23" s="15"/>
      <c r="AD23" s="17"/>
      <c r="AE23" s="17"/>
      <c r="AF23" s="17"/>
      <c r="AG23" s="17"/>
      <c r="AH23" s="17"/>
      <c r="AI23" s="17"/>
      <c r="AJ23" s="17"/>
      <c r="AK23" s="6"/>
      <c r="AL23" s="6"/>
      <c r="AM23" s="6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6" customFormat="1" ht="15" customHeight="1">
      <c r="A24" s="14" t="s">
        <v>26</v>
      </c>
      <c r="B24" s="219" t="s">
        <v>27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371">
        <f>S13+S14</f>
        <v>116398384.95</v>
      </c>
      <c r="T24" s="372"/>
      <c r="U24" s="372"/>
      <c r="V24" s="372"/>
      <c r="W24" s="373"/>
      <c r="X24" s="371">
        <f>X13+X14</f>
        <v>113411042.5</v>
      </c>
      <c r="Y24" s="372"/>
      <c r="Z24" s="372"/>
      <c r="AA24" s="372"/>
      <c r="AB24" s="438"/>
      <c r="AC24" s="15"/>
      <c r="AD24" s="17"/>
      <c r="AE24" s="17"/>
      <c r="AF24" s="17"/>
      <c r="AG24" s="17"/>
      <c r="AH24" s="17"/>
      <c r="AI24" s="17"/>
      <c r="AJ24" s="17"/>
      <c r="AK24" s="6"/>
      <c r="AL24" s="6"/>
      <c r="AM24" s="6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6" customFormat="1" ht="15" customHeight="1">
      <c r="A25" s="14">
        <v>2</v>
      </c>
      <c r="B25" s="219" t="s">
        <v>28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395"/>
      <c r="T25" s="396"/>
      <c r="U25" s="396"/>
      <c r="V25" s="396"/>
      <c r="W25" s="397"/>
      <c r="X25" s="395"/>
      <c r="Y25" s="396"/>
      <c r="Z25" s="396"/>
      <c r="AA25" s="396"/>
      <c r="AB25" s="437"/>
      <c r="AC25" s="15"/>
      <c r="AD25" s="17"/>
      <c r="AE25" s="17"/>
      <c r="AF25" s="17"/>
      <c r="AG25" s="17"/>
      <c r="AH25" s="17"/>
      <c r="AI25" s="17"/>
      <c r="AJ25" s="17"/>
      <c r="AK25" s="6"/>
      <c r="AL25" s="6"/>
      <c r="AM25" s="6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ht="15" customHeight="1">
      <c r="A26" s="14" t="s">
        <v>29</v>
      </c>
      <c r="B26" s="219" t="s">
        <v>30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392">
        <f>S27-S29</f>
        <v>0</v>
      </c>
      <c r="T26" s="393"/>
      <c r="U26" s="393"/>
      <c r="V26" s="393"/>
      <c r="W26" s="394"/>
      <c r="X26" s="392">
        <f>X27-X29</f>
        <v>0</v>
      </c>
      <c r="Y26" s="393"/>
      <c r="Z26" s="393"/>
      <c r="AA26" s="393"/>
      <c r="AB26" s="448"/>
      <c r="AC26" s="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ht="15" customHeight="1">
      <c r="A27" s="14"/>
      <c r="B27" s="237" t="s">
        <v>31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9"/>
      <c r="S27" s="412">
        <f>SUM(S28)</f>
        <v>0</v>
      </c>
      <c r="T27" s="413"/>
      <c r="U27" s="413"/>
      <c r="V27" s="413"/>
      <c r="W27" s="414"/>
      <c r="X27" s="412">
        <f>SUM(X28)</f>
        <v>0</v>
      </c>
      <c r="Y27" s="413"/>
      <c r="Z27" s="413"/>
      <c r="AA27" s="413"/>
      <c r="AB27" s="444"/>
      <c r="AC27" s="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15" customHeight="1">
      <c r="A28" s="14"/>
      <c r="B28" s="240" t="s">
        <v>32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  <c r="S28" s="415"/>
      <c r="T28" s="416"/>
      <c r="U28" s="416"/>
      <c r="V28" s="416"/>
      <c r="W28" s="417"/>
      <c r="X28" s="415"/>
      <c r="Y28" s="416"/>
      <c r="Z28" s="416"/>
      <c r="AA28" s="416"/>
      <c r="AB28" s="445"/>
      <c r="AC28" s="4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15" customHeight="1">
      <c r="A29" s="14"/>
      <c r="B29" s="237" t="s">
        <v>23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137">
        <f>SUM(S30)</f>
        <v>0</v>
      </c>
      <c r="T29" s="138"/>
      <c r="U29" s="138"/>
      <c r="V29" s="138"/>
      <c r="W29" s="139"/>
      <c r="X29" s="137">
        <f>SUM(X30)</f>
        <v>0</v>
      </c>
      <c r="Y29" s="138"/>
      <c r="Z29" s="138"/>
      <c r="AA29" s="138"/>
      <c r="AB29" s="446"/>
      <c r="AC29" s="4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s="16" customFormat="1" ht="15" customHeight="1">
      <c r="A30" s="14"/>
      <c r="B30" s="240" t="s">
        <v>32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309"/>
      <c r="T30" s="310"/>
      <c r="U30" s="310"/>
      <c r="V30" s="310"/>
      <c r="W30" s="311"/>
      <c r="X30" s="309"/>
      <c r="Y30" s="310"/>
      <c r="Z30" s="310"/>
      <c r="AA30" s="310"/>
      <c r="AB30" s="343"/>
      <c r="AC30" s="1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16" customFormat="1" ht="15" customHeight="1">
      <c r="A31" s="14" t="s">
        <v>33</v>
      </c>
      <c r="B31" s="219" t="s">
        <v>34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392">
        <f>S25+S26</f>
        <v>0</v>
      </c>
      <c r="T31" s="393"/>
      <c r="U31" s="393"/>
      <c r="V31" s="393"/>
      <c r="W31" s="394"/>
      <c r="X31" s="392">
        <f>X25+X26</f>
        <v>0</v>
      </c>
      <c r="Y31" s="393"/>
      <c r="Z31" s="393"/>
      <c r="AA31" s="393"/>
      <c r="AB31" s="448"/>
      <c r="AC31" s="1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ht="15" customHeight="1">
      <c r="A32" s="14">
        <v>3</v>
      </c>
      <c r="B32" s="219" t="s">
        <v>35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395"/>
      <c r="T32" s="396"/>
      <c r="U32" s="396"/>
      <c r="V32" s="396"/>
      <c r="W32" s="397"/>
      <c r="X32" s="395"/>
      <c r="Y32" s="396"/>
      <c r="Z32" s="396"/>
      <c r="AA32" s="396"/>
      <c r="AB32" s="437"/>
      <c r="AC32" s="4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ht="15" customHeight="1">
      <c r="A33" s="14"/>
      <c r="B33" s="237" t="s">
        <v>36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9"/>
      <c r="S33" s="309"/>
      <c r="T33" s="310"/>
      <c r="U33" s="310"/>
      <c r="V33" s="310"/>
      <c r="W33" s="311"/>
      <c r="X33" s="309"/>
      <c r="Y33" s="310"/>
      <c r="Z33" s="310"/>
      <c r="AA33" s="310"/>
      <c r="AB33" s="343"/>
      <c r="AC33" s="3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s="16" customFormat="1" ht="15" customHeight="1">
      <c r="A34" s="14"/>
      <c r="B34" s="237" t="s">
        <v>37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9"/>
      <c r="S34" s="415"/>
      <c r="T34" s="416"/>
      <c r="U34" s="416"/>
      <c r="V34" s="416"/>
      <c r="W34" s="417"/>
      <c r="X34" s="415"/>
      <c r="Y34" s="416"/>
      <c r="Z34" s="416"/>
      <c r="AA34" s="416"/>
      <c r="AB34" s="445"/>
      <c r="AC34" s="1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16" customFormat="1" ht="15" customHeight="1">
      <c r="A35" s="14" t="s">
        <v>38</v>
      </c>
      <c r="B35" s="219" t="s">
        <v>39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371">
        <f>S32+S33-S34</f>
        <v>0</v>
      </c>
      <c r="T35" s="372"/>
      <c r="U35" s="372"/>
      <c r="V35" s="372"/>
      <c r="W35" s="373"/>
      <c r="X35" s="371">
        <f>X32+X33-X34</f>
        <v>0</v>
      </c>
      <c r="Y35" s="372"/>
      <c r="Z35" s="372"/>
      <c r="AA35" s="372"/>
      <c r="AB35" s="438"/>
      <c r="AC35" s="1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16" customFormat="1" ht="15" customHeight="1">
      <c r="A36" s="14">
        <v>4</v>
      </c>
      <c r="B36" s="219" t="s">
        <v>40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395"/>
      <c r="T36" s="396"/>
      <c r="U36" s="396"/>
      <c r="V36" s="396"/>
      <c r="W36" s="397"/>
      <c r="X36" s="395"/>
      <c r="Y36" s="396"/>
      <c r="Z36" s="396"/>
      <c r="AA36" s="396"/>
      <c r="AB36" s="437"/>
      <c r="AC36" s="1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ht="15" customHeight="1">
      <c r="A37" s="14" t="s">
        <v>41</v>
      </c>
      <c r="B37" s="219" t="s">
        <v>42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1"/>
      <c r="S37" s="371">
        <f>S38-S44</f>
        <v>0</v>
      </c>
      <c r="T37" s="372"/>
      <c r="U37" s="372"/>
      <c r="V37" s="372"/>
      <c r="W37" s="373"/>
      <c r="X37" s="371">
        <f>X38-X44</f>
        <v>0</v>
      </c>
      <c r="Y37" s="372"/>
      <c r="Z37" s="372"/>
      <c r="AA37" s="372"/>
      <c r="AB37" s="438"/>
      <c r="AC37" s="4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 ht="15" customHeight="1">
      <c r="A38" s="14"/>
      <c r="B38" s="237" t="s">
        <v>17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137">
        <f>SUM(S39:S43)</f>
        <v>0</v>
      </c>
      <c r="T38" s="138"/>
      <c r="U38" s="138"/>
      <c r="V38" s="138"/>
      <c r="W38" s="139"/>
      <c r="X38" s="137">
        <f>SUM(X39:X43)</f>
        <v>0</v>
      </c>
      <c r="Y38" s="138"/>
      <c r="Z38" s="138"/>
      <c r="AA38" s="138"/>
      <c r="AB38" s="446"/>
      <c r="AC38" s="4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 s="16" customFormat="1" ht="15" customHeight="1">
      <c r="A39" s="14"/>
      <c r="B39" s="240" t="s">
        <v>43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2"/>
      <c r="S39" s="309"/>
      <c r="T39" s="310"/>
      <c r="U39" s="310"/>
      <c r="V39" s="310"/>
      <c r="W39" s="311"/>
      <c r="X39" s="309"/>
      <c r="Y39" s="310"/>
      <c r="Z39" s="310"/>
      <c r="AA39" s="310"/>
      <c r="AB39" s="343"/>
      <c r="AC39" s="1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ht="15" customHeight="1">
      <c r="A40" s="14"/>
      <c r="B40" s="240" t="s">
        <v>44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2"/>
      <c r="S40" s="309"/>
      <c r="T40" s="310"/>
      <c r="U40" s="310"/>
      <c r="V40" s="310"/>
      <c r="W40" s="311"/>
      <c r="X40" s="309"/>
      <c r="Y40" s="310"/>
      <c r="Z40" s="310"/>
      <c r="AA40" s="310"/>
      <c r="AB40" s="343"/>
      <c r="AC40" s="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ht="15" customHeight="1">
      <c r="A41" s="14"/>
      <c r="B41" s="240" t="s">
        <v>45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2"/>
      <c r="S41" s="309"/>
      <c r="T41" s="310"/>
      <c r="U41" s="310"/>
      <c r="V41" s="310"/>
      <c r="W41" s="311"/>
      <c r="X41" s="309"/>
      <c r="Y41" s="310"/>
      <c r="Z41" s="310"/>
      <c r="AA41" s="310"/>
      <c r="AB41" s="343"/>
      <c r="AC41" s="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 ht="15" customHeight="1">
      <c r="A42" s="14"/>
      <c r="B42" s="237" t="s">
        <v>46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309"/>
      <c r="T42" s="310"/>
      <c r="U42" s="310"/>
      <c r="V42" s="310"/>
      <c r="W42" s="311"/>
      <c r="X42" s="309"/>
      <c r="Y42" s="310"/>
      <c r="Z42" s="310"/>
      <c r="AA42" s="310"/>
      <c r="AB42" s="343"/>
      <c r="AC42" s="3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ht="15" customHeight="1">
      <c r="A43" s="14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309"/>
      <c r="T43" s="310"/>
      <c r="U43" s="310"/>
      <c r="V43" s="310"/>
      <c r="W43" s="311"/>
      <c r="X43" s="309"/>
      <c r="Y43" s="310"/>
      <c r="Z43" s="310"/>
      <c r="AA43" s="310"/>
      <c r="AB43" s="343"/>
      <c r="AC43" s="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 ht="15" customHeight="1">
      <c r="A44" s="14"/>
      <c r="B44" s="237" t="s">
        <v>47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137">
        <f>SUM(S45:S46)</f>
        <v>0</v>
      </c>
      <c r="T44" s="138"/>
      <c r="U44" s="138"/>
      <c r="V44" s="138"/>
      <c r="W44" s="139"/>
      <c r="X44" s="137">
        <f>SUM(X45:X46)</f>
        <v>0</v>
      </c>
      <c r="Y44" s="138"/>
      <c r="Z44" s="138"/>
      <c r="AA44" s="138"/>
      <c r="AB44" s="446"/>
      <c r="AC44" s="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</row>
    <row r="45" spans="1:76" ht="15" customHeight="1">
      <c r="A45" s="14"/>
      <c r="B45" s="240" t="s">
        <v>48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2"/>
      <c r="S45" s="309"/>
      <c r="T45" s="310"/>
      <c r="U45" s="310"/>
      <c r="V45" s="310"/>
      <c r="W45" s="311"/>
      <c r="X45" s="309"/>
      <c r="Y45" s="310"/>
      <c r="Z45" s="310"/>
      <c r="AA45" s="310"/>
      <c r="AB45" s="343"/>
      <c r="AC45" s="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</row>
    <row r="46" spans="1:76" s="16" customFormat="1" ht="15" customHeight="1">
      <c r="A46" s="14"/>
      <c r="B46" s="240" t="s">
        <v>32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2"/>
      <c r="S46" s="309"/>
      <c r="T46" s="310"/>
      <c r="U46" s="310"/>
      <c r="V46" s="310"/>
      <c r="W46" s="311"/>
      <c r="X46" s="309"/>
      <c r="Y46" s="310"/>
      <c r="Z46" s="310"/>
      <c r="AA46" s="310"/>
      <c r="AB46" s="343"/>
      <c r="AC46" s="1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 s="16" customFormat="1" ht="15" customHeight="1">
      <c r="A47" s="14" t="s">
        <v>49</v>
      </c>
      <c r="B47" s="219" t="s">
        <v>50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1"/>
      <c r="S47" s="371">
        <f>S36+S37</f>
        <v>0</v>
      </c>
      <c r="T47" s="372"/>
      <c r="U47" s="372"/>
      <c r="V47" s="372"/>
      <c r="W47" s="373"/>
      <c r="X47" s="371">
        <f>X36+X37</f>
        <v>0</v>
      </c>
      <c r="Y47" s="372"/>
      <c r="Z47" s="372"/>
      <c r="AA47" s="372"/>
      <c r="AB47" s="438"/>
      <c r="AC47" s="1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 s="16" customFormat="1" ht="29.25" customHeight="1">
      <c r="A48" s="14">
        <v>5</v>
      </c>
      <c r="B48" s="219" t="s">
        <v>51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1"/>
      <c r="S48" s="395"/>
      <c r="T48" s="396"/>
      <c r="U48" s="396"/>
      <c r="V48" s="396"/>
      <c r="W48" s="397"/>
      <c r="X48" s="395"/>
      <c r="Y48" s="396"/>
      <c r="Z48" s="396"/>
      <c r="AA48" s="396"/>
      <c r="AB48" s="437"/>
      <c r="AC48" s="1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 s="16" customFormat="1" ht="15" customHeight="1">
      <c r="A49" s="14" t="s">
        <v>52</v>
      </c>
      <c r="B49" s="219" t="s">
        <v>53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1"/>
      <c r="S49" s="371">
        <f>S50-S52</f>
        <v>0</v>
      </c>
      <c r="T49" s="372"/>
      <c r="U49" s="372"/>
      <c r="V49" s="372"/>
      <c r="W49" s="373"/>
      <c r="X49" s="371">
        <f>X50-X52</f>
        <v>0</v>
      </c>
      <c r="Y49" s="372"/>
      <c r="Z49" s="372"/>
      <c r="AA49" s="372"/>
      <c r="AB49" s="438"/>
      <c r="AC49" s="1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 s="16" customFormat="1" ht="15" customHeight="1">
      <c r="A50" s="14"/>
      <c r="B50" s="237" t="s">
        <v>17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9"/>
      <c r="S50" s="137">
        <f>SUM(S51)</f>
        <v>0</v>
      </c>
      <c r="T50" s="138"/>
      <c r="U50" s="138"/>
      <c r="V50" s="138"/>
      <c r="W50" s="139"/>
      <c r="X50" s="137">
        <f>SUM(X51)</f>
        <v>0</v>
      </c>
      <c r="Y50" s="138"/>
      <c r="Z50" s="138"/>
      <c r="AA50" s="138"/>
      <c r="AB50" s="446"/>
      <c r="AC50" s="1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 s="16" customFormat="1" ht="15" customHeight="1">
      <c r="A51" s="14"/>
      <c r="B51" s="237" t="s">
        <v>54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9"/>
      <c r="S51" s="309"/>
      <c r="T51" s="310"/>
      <c r="U51" s="310"/>
      <c r="V51" s="310"/>
      <c r="W51" s="311"/>
      <c r="X51" s="309"/>
      <c r="Y51" s="310"/>
      <c r="Z51" s="310"/>
      <c r="AA51" s="310"/>
      <c r="AB51" s="343"/>
      <c r="AC51" s="15"/>
      <c r="AD51" s="6"/>
      <c r="AE51" s="6"/>
      <c r="AF51" s="6"/>
      <c r="AG51" s="6"/>
      <c r="AH51" s="6"/>
      <c r="AI51" s="6"/>
      <c r="AJ51" s="6"/>
      <c r="AK51" s="12"/>
      <c r="AL51" s="12"/>
      <c r="AM51" s="12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ht="15" customHeight="1">
      <c r="A52" s="14"/>
      <c r="B52" s="237" t="s">
        <v>23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9"/>
      <c r="S52" s="137">
        <f>SUM(S53:S54)</f>
        <v>0</v>
      </c>
      <c r="T52" s="138"/>
      <c r="U52" s="138"/>
      <c r="V52" s="138"/>
      <c r="W52" s="139"/>
      <c r="X52" s="137">
        <f>SUM(X53:X54)</f>
        <v>0</v>
      </c>
      <c r="Y52" s="138"/>
      <c r="Z52" s="138"/>
      <c r="AA52" s="138"/>
      <c r="AB52" s="446"/>
      <c r="AC52" s="3"/>
      <c r="AD52" s="6"/>
      <c r="AE52" s="6"/>
      <c r="AF52" s="6"/>
      <c r="AG52" s="6"/>
      <c r="AH52" s="6"/>
      <c r="AI52" s="6"/>
      <c r="AJ52" s="6"/>
      <c r="AK52" s="12"/>
      <c r="AL52" s="12"/>
      <c r="AM52" s="12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</row>
    <row r="53" spans="1:76" ht="15" customHeight="1">
      <c r="A53" s="14"/>
      <c r="B53" s="240" t="s">
        <v>55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2"/>
      <c r="S53" s="309"/>
      <c r="T53" s="310"/>
      <c r="U53" s="310"/>
      <c r="V53" s="310"/>
      <c r="W53" s="311"/>
      <c r="X53" s="309"/>
      <c r="Y53" s="310"/>
      <c r="Z53" s="310"/>
      <c r="AA53" s="310"/>
      <c r="AB53" s="343"/>
      <c r="AC53" s="3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</row>
    <row r="54" spans="1:76" s="16" customFormat="1" ht="15" customHeight="1">
      <c r="A54" s="14"/>
      <c r="B54" s="237" t="s">
        <v>56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9"/>
      <c r="S54" s="309"/>
      <c r="T54" s="310"/>
      <c r="U54" s="310"/>
      <c r="V54" s="310"/>
      <c r="W54" s="311"/>
      <c r="X54" s="309"/>
      <c r="Y54" s="310"/>
      <c r="Z54" s="310"/>
      <c r="AA54" s="310"/>
      <c r="AB54" s="343"/>
      <c r="AC54" s="15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 s="16" customFormat="1" ht="15" customHeight="1" hidden="1">
      <c r="A55" s="14" t="s">
        <v>57</v>
      </c>
      <c r="B55" s="367" t="s">
        <v>58</v>
      </c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426">
        <f>S48+S49</f>
        <v>0</v>
      </c>
      <c r="T55" s="426"/>
      <c r="U55" s="426"/>
      <c r="V55" s="426"/>
      <c r="W55" s="426"/>
      <c r="X55" s="426">
        <f>X48+X49</f>
        <v>0</v>
      </c>
      <c r="Y55" s="426"/>
      <c r="Z55" s="426"/>
      <c r="AA55" s="426"/>
      <c r="AB55" s="467"/>
      <c r="AC55" s="15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s="16" customFormat="1" ht="15" customHeight="1" hidden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15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s="16" customFormat="1" ht="15" customHeight="1" hidden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15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s="16" customFormat="1" ht="15" customHeight="1" hidden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1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s="16" customFormat="1" ht="15" customHeight="1" hidden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15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s="16" customFormat="1" ht="15" customHeight="1" hidden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15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s="16" customFormat="1" ht="15" customHeight="1" hidden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1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s="16" customFormat="1" ht="15" customHeight="1" hidden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15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s="16" customFormat="1" ht="15" customHeight="1" hidden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1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s="16" customFormat="1" ht="15" customHeight="1" hidden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1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15" customHeight="1" hidden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4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76" ht="15" customHeight="1" hidden="1" thickBot="1">
      <c r="A66" s="188" t="s">
        <v>59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90"/>
      <c r="AC66" s="4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76" s="13" customFormat="1" ht="15" customHeight="1" hidden="1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3"/>
      <c r="AC67" s="11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</row>
    <row r="68" spans="1:76" s="13" customFormat="1" ht="15" customHeight="1" hidden="1">
      <c r="A68" s="281" t="s">
        <v>4</v>
      </c>
      <c r="B68" s="283" t="s">
        <v>5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5"/>
      <c r="S68" s="359" t="str">
        <f>rokb</f>
        <v>01.01-31.12.2009</v>
      </c>
      <c r="T68" s="360"/>
      <c r="U68" s="360"/>
      <c r="V68" s="360"/>
      <c r="W68" s="361"/>
      <c r="X68" s="359" t="str">
        <f>rokp</f>
        <v>01.01-31.12.2008</v>
      </c>
      <c r="Y68" s="360"/>
      <c r="Z68" s="360"/>
      <c r="AA68" s="360"/>
      <c r="AB68" s="365"/>
      <c r="AC68" s="11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6" customFormat="1" ht="15" customHeight="1" hidden="1">
      <c r="A69" s="282"/>
      <c r="B69" s="286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8"/>
      <c r="S69" s="362"/>
      <c r="T69" s="363"/>
      <c r="U69" s="363"/>
      <c r="V69" s="363"/>
      <c r="W69" s="364"/>
      <c r="X69" s="362"/>
      <c r="Y69" s="363"/>
      <c r="Z69" s="363"/>
      <c r="AA69" s="363"/>
      <c r="AB69" s="366"/>
      <c r="AC69" s="1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</row>
    <row r="70" spans="1:76" s="16" customFormat="1" ht="15" customHeight="1">
      <c r="A70" s="14">
        <v>6</v>
      </c>
      <c r="B70" s="219" t="s">
        <v>60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1"/>
      <c r="S70" s="395"/>
      <c r="T70" s="396"/>
      <c r="U70" s="396"/>
      <c r="V70" s="396"/>
      <c r="W70" s="397"/>
      <c r="X70" s="395"/>
      <c r="Y70" s="396"/>
      <c r="Z70" s="396"/>
      <c r="AA70" s="396"/>
      <c r="AB70" s="437"/>
      <c r="AC70" s="1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</row>
    <row r="71" spans="1:76" ht="15" customHeight="1">
      <c r="A71" s="14" t="s">
        <v>61</v>
      </c>
      <c r="B71" s="219" t="s">
        <v>62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1"/>
      <c r="S71" s="371">
        <f>S72-S74</f>
        <v>0</v>
      </c>
      <c r="T71" s="372"/>
      <c r="U71" s="372"/>
      <c r="V71" s="372"/>
      <c r="W71" s="373"/>
      <c r="X71" s="371">
        <f>X72-X74</f>
        <v>0</v>
      </c>
      <c r="Y71" s="372"/>
      <c r="Z71" s="372"/>
      <c r="AA71" s="372"/>
      <c r="AB71" s="438"/>
      <c r="AC71" s="3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6" ht="15" customHeight="1">
      <c r="A72" s="14"/>
      <c r="B72" s="237" t="s">
        <v>17</v>
      </c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9"/>
      <c r="S72" s="137">
        <f>SUM(S73)</f>
        <v>0</v>
      </c>
      <c r="T72" s="138"/>
      <c r="U72" s="138"/>
      <c r="V72" s="138"/>
      <c r="W72" s="139"/>
      <c r="X72" s="137">
        <f>SUM(X73)</f>
        <v>0</v>
      </c>
      <c r="Y72" s="138"/>
      <c r="Z72" s="138"/>
      <c r="AA72" s="138"/>
      <c r="AB72" s="446"/>
      <c r="AC72" s="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6" ht="15" customHeight="1">
      <c r="A73" s="14"/>
      <c r="B73" s="237" t="s">
        <v>63</v>
      </c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9"/>
      <c r="S73" s="309"/>
      <c r="T73" s="310"/>
      <c r="U73" s="310"/>
      <c r="V73" s="310"/>
      <c r="W73" s="311"/>
      <c r="X73" s="309"/>
      <c r="Y73" s="310"/>
      <c r="Z73" s="310"/>
      <c r="AA73" s="310"/>
      <c r="AB73" s="343"/>
      <c r="AC73" s="3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6" ht="15" customHeight="1">
      <c r="A74" s="14"/>
      <c r="B74" s="237" t="s">
        <v>23</v>
      </c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9"/>
      <c r="S74" s="137">
        <f>SUM(S75)</f>
        <v>0</v>
      </c>
      <c r="T74" s="138"/>
      <c r="U74" s="138"/>
      <c r="V74" s="138"/>
      <c r="W74" s="139"/>
      <c r="X74" s="137">
        <f>SUM(X75)</f>
        <v>0</v>
      </c>
      <c r="Y74" s="138"/>
      <c r="Z74" s="138"/>
      <c r="AA74" s="138"/>
      <c r="AB74" s="446"/>
      <c r="AC74" s="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 s="16" customFormat="1" ht="15" customHeight="1">
      <c r="A75" s="14"/>
      <c r="B75" s="240" t="s">
        <v>32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368"/>
      <c r="T75" s="369"/>
      <c r="U75" s="369"/>
      <c r="V75" s="369"/>
      <c r="W75" s="370"/>
      <c r="X75" s="368"/>
      <c r="Y75" s="369"/>
      <c r="Z75" s="369"/>
      <c r="AA75" s="369"/>
      <c r="AB75" s="449"/>
      <c r="AC75" s="1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</row>
    <row r="76" spans="1:76" s="16" customFormat="1" ht="15" customHeight="1">
      <c r="A76" s="14" t="s">
        <v>64</v>
      </c>
      <c r="B76" s="219" t="s">
        <v>65</v>
      </c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1"/>
      <c r="S76" s="371">
        <f>S70+S71</f>
        <v>0</v>
      </c>
      <c r="T76" s="372"/>
      <c r="U76" s="372"/>
      <c r="V76" s="372"/>
      <c r="W76" s="373"/>
      <c r="X76" s="371">
        <f>X70+X71</f>
        <v>0</v>
      </c>
      <c r="Y76" s="372"/>
      <c r="Z76" s="372"/>
      <c r="AA76" s="372"/>
      <c r="AB76" s="438"/>
      <c r="AC76" s="1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</row>
    <row r="77" spans="1:76" s="16" customFormat="1" ht="15" customHeight="1">
      <c r="A77" s="14">
        <v>7</v>
      </c>
      <c r="B77" s="219" t="s">
        <v>66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/>
      <c r="S77" s="371">
        <f>S78+S90</f>
        <v>0</v>
      </c>
      <c r="T77" s="372"/>
      <c r="U77" s="372"/>
      <c r="V77" s="372"/>
      <c r="W77" s="373"/>
      <c r="X77" s="371">
        <f>X78+X90</f>
        <v>0</v>
      </c>
      <c r="Y77" s="372"/>
      <c r="Z77" s="372"/>
      <c r="AA77" s="372"/>
      <c r="AB77" s="438"/>
      <c r="AC77" s="1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</row>
    <row r="78" spans="1:76" ht="15" customHeight="1">
      <c r="A78" s="14" t="s">
        <v>67</v>
      </c>
      <c r="B78" s="219" t="s">
        <v>68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1"/>
      <c r="S78" s="374"/>
      <c r="T78" s="375"/>
      <c r="U78" s="375"/>
      <c r="V78" s="375"/>
      <c r="W78" s="376"/>
      <c r="X78" s="374"/>
      <c r="Y78" s="375"/>
      <c r="Z78" s="375"/>
      <c r="AA78" s="375"/>
      <c r="AB78" s="450"/>
      <c r="AC78" s="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</row>
    <row r="79" spans="1:76" s="16" customFormat="1" ht="15" customHeight="1">
      <c r="A79" s="14"/>
      <c r="B79" s="240" t="s">
        <v>9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2"/>
      <c r="S79" s="309"/>
      <c r="T79" s="310"/>
      <c r="U79" s="310"/>
      <c r="V79" s="310"/>
      <c r="W79" s="311"/>
      <c r="X79" s="309"/>
      <c r="Y79" s="310"/>
      <c r="Z79" s="310"/>
      <c r="AA79" s="310"/>
      <c r="AB79" s="343"/>
      <c r="AC79" s="1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</row>
    <row r="80" spans="1:76" ht="15" customHeight="1">
      <c r="A80" s="14"/>
      <c r="B80" s="240" t="s">
        <v>10</v>
      </c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2"/>
      <c r="S80" s="309"/>
      <c r="T80" s="310"/>
      <c r="U80" s="310"/>
      <c r="V80" s="310"/>
      <c r="W80" s="311"/>
      <c r="X80" s="309"/>
      <c r="Y80" s="310"/>
      <c r="Z80" s="310"/>
      <c r="AA80" s="310"/>
      <c r="AB80" s="343"/>
      <c r="AC80" s="3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</row>
    <row r="81" spans="1:76" ht="15" customHeight="1">
      <c r="A81" s="14" t="s">
        <v>69</v>
      </c>
      <c r="B81" s="219" t="s">
        <v>70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1"/>
      <c r="S81" s="371">
        <f>S78+S79+S80+S85</f>
        <v>3724315.24</v>
      </c>
      <c r="T81" s="372"/>
      <c r="U81" s="372"/>
      <c r="V81" s="372"/>
      <c r="W81" s="373"/>
      <c r="X81" s="371">
        <f>X78+X79+X80+X85</f>
        <v>3690491.33</v>
      </c>
      <c r="Y81" s="372"/>
      <c r="Z81" s="372"/>
      <c r="AA81" s="372"/>
      <c r="AB81" s="373"/>
      <c r="AC81" s="3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</row>
    <row r="82" spans="1:76" s="16" customFormat="1" ht="15" customHeight="1">
      <c r="A82" s="14"/>
      <c r="B82" s="237" t="s">
        <v>17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9"/>
      <c r="S82" s="137">
        <f>SUM(S83:S84)</f>
        <v>0</v>
      </c>
      <c r="T82" s="138"/>
      <c r="U82" s="138"/>
      <c r="V82" s="138"/>
      <c r="W82" s="139"/>
      <c r="X82" s="137">
        <f>SUM(X83:X84)</f>
        <v>0</v>
      </c>
      <c r="Y82" s="138"/>
      <c r="Z82" s="138"/>
      <c r="AA82" s="138"/>
      <c r="AB82" s="446"/>
      <c r="AC82" s="1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</row>
    <row r="83" spans="1:76" s="16" customFormat="1" ht="15" customHeight="1">
      <c r="A83" s="14"/>
      <c r="B83" s="240" t="s">
        <v>71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2"/>
      <c r="S83" s="309"/>
      <c r="T83" s="310"/>
      <c r="U83" s="310"/>
      <c r="V83" s="310"/>
      <c r="W83" s="311"/>
      <c r="X83" s="309"/>
      <c r="Y83" s="310"/>
      <c r="Z83" s="310"/>
      <c r="AA83" s="310"/>
      <c r="AB83" s="343"/>
      <c r="AC83" s="1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</row>
    <row r="84" spans="1:76" s="16" customFormat="1" ht="15" customHeight="1">
      <c r="A84" s="14"/>
      <c r="B84" s="240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2"/>
      <c r="S84" s="377"/>
      <c r="T84" s="378"/>
      <c r="U84" s="378"/>
      <c r="V84" s="378"/>
      <c r="W84" s="427"/>
      <c r="X84" s="377"/>
      <c r="Y84" s="378"/>
      <c r="Z84" s="378"/>
      <c r="AA84" s="378"/>
      <c r="AB84" s="379"/>
      <c r="AC84" s="1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</row>
    <row r="85" spans="1:76" s="16" customFormat="1" ht="15" customHeight="1">
      <c r="A85" s="14"/>
      <c r="B85" s="237" t="s">
        <v>23</v>
      </c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9"/>
      <c r="S85" s="137">
        <f>SUM(S86:S88)</f>
        <v>3724315.24</v>
      </c>
      <c r="T85" s="138"/>
      <c r="U85" s="138"/>
      <c r="V85" s="138"/>
      <c r="W85" s="139"/>
      <c r="X85" s="137">
        <f>SUM(X86:X88)</f>
        <v>3690491.33</v>
      </c>
      <c r="Y85" s="138"/>
      <c r="Z85" s="138"/>
      <c r="AA85" s="138"/>
      <c r="AB85" s="446"/>
      <c r="AC85" s="1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</row>
    <row r="86" spans="1:76" ht="15" customHeight="1">
      <c r="A86" s="14"/>
      <c r="B86" s="380" t="s">
        <v>72</v>
      </c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2"/>
      <c r="S86" s="431">
        <v>3724315.24</v>
      </c>
      <c r="T86" s="432"/>
      <c r="U86" s="432"/>
      <c r="V86" s="432"/>
      <c r="W86" s="433"/>
      <c r="X86" s="431">
        <v>3690491.33</v>
      </c>
      <c r="Y86" s="432"/>
      <c r="Z86" s="432"/>
      <c r="AA86" s="432"/>
      <c r="AB86" s="433"/>
      <c r="AC86" s="3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 s="16" customFormat="1" ht="15" customHeight="1">
      <c r="A87" s="14"/>
      <c r="B87" s="380" t="s">
        <v>73</v>
      </c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2"/>
      <c r="S87" s="434"/>
      <c r="T87" s="435"/>
      <c r="U87" s="435"/>
      <c r="V87" s="435"/>
      <c r="W87" s="436"/>
      <c r="X87" s="428"/>
      <c r="Y87" s="429"/>
      <c r="Z87" s="429"/>
      <c r="AA87" s="429"/>
      <c r="AB87" s="452"/>
      <c r="AC87" s="1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</row>
    <row r="88" spans="1:76" s="16" customFormat="1" ht="15" customHeight="1">
      <c r="A88" s="14"/>
      <c r="B88" s="380" t="s">
        <v>74</v>
      </c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2"/>
      <c r="S88" s="434"/>
      <c r="T88" s="435"/>
      <c r="U88" s="435"/>
      <c r="V88" s="435"/>
      <c r="W88" s="436"/>
      <c r="X88" s="434"/>
      <c r="Y88" s="435"/>
      <c r="Z88" s="435"/>
      <c r="AA88" s="435"/>
      <c r="AB88" s="453"/>
      <c r="AC88" s="1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</row>
    <row r="89" spans="1:76" ht="15" customHeight="1">
      <c r="A89" s="14" t="s">
        <v>75</v>
      </c>
      <c r="B89" s="219" t="s">
        <v>76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1"/>
      <c r="S89" s="371">
        <f>S81+S82-S85</f>
        <v>0</v>
      </c>
      <c r="T89" s="372"/>
      <c r="U89" s="372"/>
      <c r="V89" s="372"/>
      <c r="W89" s="373"/>
      <c r="X89" s="371">
        <f>X81+X82-X85</f>
        <v>0</v>
      </c>
      <c r="Y89" s="372"/>
      <c r="Z89" s="372"/>
      <c r="AA89" s="372"/>
      <c r="AB89" s="438"/>
      <c r="AC89" s="3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 ht="15" customHeight="1">
      <c r="A90" s="14" t="s">
        <v>77</v>
      </c>
      <c r="B90" s="219" t="s">
        <v>78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1"/>
      <c r="S90" s="395"/>
      <c r="T90" s="396"/>
      <c r="U90" s="396"/>
      <c r="V90" s="396"/>
      <c r="W90" s="397"/>
      <c r="X90" s="395"/>
      <c r="Y90" s="396"/>
      <c r="Z90" s="396"/>
      <c r="AA90" s="396"/>
      <c r="AB90" s="437"/>
      <c r="AC90" s="3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s="16" customFormat="1" ht="15" customHeight="1">
      <c r="A91" s="14"/>
      <c r="B91" s="240" t="s">
        <v>9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2"/>
      <c r="S91" s="309"/>
      <c r="T91" s="310"/>
      <c r="U91" s="310"/>
      <c r="V91" s="310"/>
      <c r="W91" s="311"/>
      <c r="X91" s="309"/>
      <c r="Y91" s="310"/>
      <c r="Z91" s="310"/>
      <c r="AA91" s="310"/>
      <c r="AB91" s="343"/>
      <c r="AC91" s="1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</row>
    <row r="92" spans="1:76" ht="15" customHeight="1">
      <c r="A92" s="14"/>
      <c r="B92" s="240" t="s">
        <v>10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2"/>
      <c r="S92" s="309"/>
      <c r="T92" s="310"/>
      <c r="U92" s="310"/>
      <c r="V92" s="310"/>
      <c r="W92" s="311"/>
      <c r="X92" s="309">
        <v>-9495386</v>
      </c>
      <c r="Y92" s="310"/>
      <c r="Z92" s="310"/>
      <c r="AA92" s="310"/>
      <c r="AB92" s="311"/>
      <c r="AC92" s="4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 ht="15" customHeight="1">
      <c r="A93" s="14"/>
      <c r="B93" s="240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2"/>
      <c r="S93" s="309"/>
      <c r="T93" s="310"/>
      <c r="U93" s="310"/>
      <c r="V93" s="310"/>
      <c r="W93" s="311"/>
      <c r="X93" s="309"/>
      <c r="Y93" s="310"/>
      <c r="Z93" s="310"/>
      <c r="AA93" s="310"/>
      <c r="AB93" s="343"/>
      <c r="AC93" s="4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 ht="15" customHeight="1">
      <c r="A94" s="14" t="s">
        <v>79</v>
      </c>
      <c r="B94" s="219" t="s">
        <v>80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1"/>
      <c r="S94" s="371">
        <f>S90+S91+S92</f>
        <v>0</v>
      </c>
      <c r="T94" s="372"/>
      <c r="U94" s="372"/>
      <c r="V94" s="372"/>
      <c r="W94" s="373"/>
      <c r="X94" s="371">
        <f>X90+X91+X92</f>
        <v>-9495386</v>
      </c>
      <c r="Y94" s="372"/>
      <c r="Z94" s="372"/>
      <c r="AA94" s="372"/>
      <c r="AB94" s="373"/>
      <c r="AC94" s="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 ht="15" customHeight="1">
      <c r="A95" s="14"/>
      <c r="B95" s="237" t="s">
        <v>17</v>
      </c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9"/>
      <c r="S95" s="439">
        <f>SUM(S96:S98)</f>
        <v>0</v>
      </c>
      <c r="T95" s="440"/>
      <c r="U95" s="440"/>
      <c r="V95" s="440"/>
      <c r="W95" s="441"/>
      <c r="X95" s="439">
        <f>SUM(X96:X98)</f>
        <v>0</v>
      </c>
      <c r="Y95" s="440"/>
      <c r="Z95" s="440"/>
      <c r="AA95" s="440"/>
      <c r="AB95" s="451"/>
      <c r="AC95" s="4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 ht="15" customHeight="1">
      <c r="A96" s="14"/>
      <c r="B96" s="240" t="s">
        <v>81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2"/>
      <c r="S96" s="428"/>
      <c r="T96" s="429"/>
      <c r="U96" s="429"/>
      <c r="V96" s="429"/>
      <c r="W96" s="430"/>
      <c r="X96" s="428"/>
      <c r="Y96" s="429"/>
      <c r="Z96" s="429"/>
      <c r="AA96" s="429"/>
      <c r="AB96" s="452"/>
      <c r="AC96" s="4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</row>
    <row r="97" spans="1:76" ht="15" customHeight="1">
      <c r="A97" s="14"/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9"/>
      <c r="S97" s="428"/>
      <c r="T97" s="429"/>
      <c r="U97" s="429"/>
      <c r="V97" s="429"/>
      <c r="W97" s="430"/>
      <c r="X97" s="428"/>
      <c r="Y97" s="429"/>
      <c r="Z97" s="429"/>
      <c r="AA97" s="429"/>
      <c r="AB97" s="452"/>
      <c r="AC97" s="4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</row>
    <row r="98" spans="1:76" ht="15" customHeight="1">
      <c r="A98" s="14"/>
      <c r="S98" s="309"/>
      <c r="T98" s="310"/>
      <c r="U98" s="310"/>
      <c r="V98" s="310"/>
      <c r="W98" s="311"/>
      <c r="X98" s="309"/>
      <c r="Y98" s="310"/>
      <c r="Z98" s="310"/>
      <c r="AA98" s="310"/>
      <c r="AB98" s="343"/>
      <c r="AC98" s="4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 s="16" customFormat="1" ht="15" customHeight="1">
      <c r="A99" s="14"/>
      <c r="B99" s="237" t="s">
        <v>23</v>
      </c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9"/>
      <c r="S99" s="439">
        <f>SUM(S100:S101)</f>
        <v>0</v>
      </c>
      <c r="T99" s="440"/>
      <c r="U99" s="440"/>
      <c r="V99" s="440"/>
      <c r="W99" s="441"/>
      <c r="X99" s="439">
        <f>SUM(X100:X101)</f>
        <v>0</v>
      </c>
      <c r="Y99" s="440"/>
      <c r="Z99" s="440"/>
      <c r="AA99" s="440"/>
      <c r="AB99" s="451"/>
      <c r="AC99" s="1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</row>
    <row r="100" spans="1:76" s="16" customFormat="1" ht="15" customHeight="1">
      <c r="A100" s="14"/>
      <c r="B100" s="237" t="s">
        <v>82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9"/>
      <c r="S100" s="428"/>
      <c r="T100" s="429"/>
      <c r="U100" s="429"/>
      <c r="V100" s="429"/>
      <c r="W100" s="430"/>
      <c r="X100" s="428"/>
      <c r="Y100" s="429"/>
      <c r="Z100" s="429"/>
      <c r="AA100" s="429"/>
      <c r="AB100" s="452"/>
      <c r="AC100" s="1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</row>
    <row r="101" spans="1:76" s="16" customFormat="1" ht="15" customHeight="1">
      <c r="A101" s="14"/>
      <c r="B101" s="237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9"/>
      <c r="S101" s="428"/>
      <c r="T101" s="429"/>
      <c r="U101" s="429"/>
      <c r="V101" s="429"/>
      <c r="W101" s="430"/>
      <c r="X101" s="428"/>
      <c r="Y101" s="429"/>
      <c r="Z101" s="429"/>
      <c r="AA101" s="429"/>
      <c r="AB101" s="452"/>
      <c r="AC101" s="1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</row>
    <row r="102" spans="1:76" ht="15" customHeight="1">
      <c r="A102" s="14" t="s">
        <v>83</v>
      </c>
      <c r="B102" s="219" t="s">
        <v>84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1"/>
      <c r="S102" s="406">
        <f>S94+S95-S99</f>
        <v>0</v>
      </c>
      <c r="T102" s="407"/>
      <c r="U102" s="407"/>
      <c r="V102" s="407"/>
      <c r="W102" s="408"/>
      <c r="X102" s="406">
        <f>X94+X95-X99</f>
        <v>-9495386</v>
      </c>
      <c r="Y102" s="407"/>
      <c r="Z102" s="407"/>
      <c r="AA102" s="407"/>
      <c r="AB102" s="455"/>
      <c r="AC102" s="4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 ht="15" customHeight="1">
      <c r="A103" s="14" t="s">
        <v>85</v>
      </c>
      <c r="B103" s="219" t="s">
        <v>86</v>
      </c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1"/>
      <c r="S103" s="406">
        <f>S89+S102</f>
        <v>0</v>
      </c>
      <c r="T103" s="407"/>
      <c r="U103" s="407"/>
      <c r="V103" s="407"/>
      <c r="W103" s="408"/>
      <c r="X103" s="406">
        <f>X89+X102</f>
        <v>-9495386</v>
      </c>
      <c r="Y103" s="407"/>
      <c r="Z103" s="407"/>
      <c r="AA103" s="407"/>
      <c r="AB103" s="455"/>
      <c r="AC103" s="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ht="15" customHeight="1">
      <c r="A104" s="26" t="s">
        <v>87</v>
      </c>
      <c r="B104" s="219" t="s">
        <v>88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1"/>
      <c r="S104" s="406">
        <f>SUM(S105:S106)</f>
        <v>1531706.4800000098</v>
      </c>
      <c r="T104" s="407"/>
      <c r="U104" s="407"/>
      <c r="V104" s="407"/>
      <c r="W104" s="408"/>
      <c r="X104" s="406">
        <f>SUM(X105:X106)</f>
        <v>13219701.239999995</v>
      </c>
      <c r="Y104" s="407"/>
      <c r="Z104" s="407"/>
      <c r="AA104" s="407"/>
      <c r="AB104" s="455"/>
      <c r="AC104" s="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 s="16" customFormat="1" ht="15" customHeight="1">
      <c r="A105" s="14"/>
      <c r="B105" s="237" t="s">
        <v>89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9"/>
      <c r="S105" s="409">
        <f>IF('[1]Rachunek_ZiS_porównawczy'!$S$58&gt;0,'[1]Rachunek_ZiS_porównawczy'!$S$58,'[1]Rachunek_ZiS_kalkulacyjny'!$S$53)</f>
        <v>1531706.4800000098</v>
      </c>
      <c r="T105" s="410"/>
      <c r="U105" s="410"/>
      <c r="V105" s="410"/>
      <c r="W105" s="411"/>
      <c r="X105" s="409">
        <f>'[1]Rachunek_ZiS_porównawczy'!X58</f>
        <v>13219701.239999995</v>
      </c>
      <c r="Y105" s="410"/>
      <c r="Z105" s="410"/>
      <c r="AA105" s="410"/>
      <c r="AB105" s="454"/>
      <c r="AC105" s="1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</row>
    <row r="106" spans="1:76" s="16" customFormat="1" ht="15" customHeight="1">
      <c r="A106" s="14"/>
      <c r="B106" s="237" t="s">
        <v>90</v>
      </c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9"/>
      <c r="S106" s="409"/>
      <c r="T106" s="410"/>
      <c r="U106" s="410"/>
      <c r="V106" s="410"/>
      <c r="W106" s="411"/>
      <c r="X106" s="409"/>
      <c r="Y106" s="410"/>
      <c r="Z106" s="410"/>
      <c r="AA106" s="410"/>
      <c r="AB106" s="454"/>
      <c r="AC106" s="1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</row>
    <row r="107" spans="1:76" s="16" customFormat="1" ht="15" customHeight="1">
      <c r="A107" s="14"/>
      <c r="B107" s="237" t="s">
        <v>91</v>
      </c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9"/>
      <c r="S107" s="409"/>
      <c r="T107" s="410"/>
      <c r="U107" s="410"/>
      <c r="V107" s="410"/>
      <c r="W107" s="411"/>
      <c r="X107" s="409"/>
      <c r="Y107" s="410"/>
      <c r="Z107" s="410"/>
      <c r="AA107" s="410"/>
      <c r="AB107" s="454"/>
      <c r="AC107" s="1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</row>
    <row r="108" spans="1:76" ht="15" customHeight="1">
      <c r="A108" s="14" t="s">
        <v>92</v>
      </c>
      <c r="B108" s="219" t="s">
        <v>93</v>
      </c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1"/>
      <c r="S108" s="406">
        <f>S24+S31+S35+S47+S55+S76+S103+S104+S107</f>
        <v>117930091.43</v>
      </c>
      <c r="T108" s="407"/>
      <c r="U108" s="407"/>
      <c r="V108" s="407"/>
      <c r="W108" s="408"/>
      <c r="X108" s="406">
        <f>X24+X31+X35+X47+X55+X76+X103+X104+X107</f>
        <v>117135357.74</v>
      </c>
      <c r="Y108" s="407"/>
      <c r="Z108" s="407"/>
      <c r="AA108" s="407"/>
      <c r="AB108" s="455"/>
      <c r="AC108" s="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 ht="15" customHeight="1">
      <c r="A109" s="354" t="s">
        <v>94</v>
      </c>
      <c r="B109" s="225" t="s">
        <v>95</v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7"/>
      <c r="S109" s="398"/>
      <c r="T109" s="399"/>
      <c r="U109" s="399"/>
      <c r="V109" s="399"/>
      <c r="W109" s="465"/>
      <c r="X109" s="398"/>
      <c r="Y109" s="399"/>
      <c r="Z109" s="399"/>
      <c r="AA109" s="399"/>
      <c r="AB109" s="400"/>
      <c r="AC109" s="4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 ht="15" customHeight="1" thickBot="1">
      <c r="A110" s="355"/>
      <c r="B110" s="356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7"/>
      <c r="Q110" s="357"/>
      <c r="R110" s="358"/>
      <c r="S110" s="401"/>
      <c r="T110" s="402"/>
      <c r="U110" s="402"/>
      <c r="V110" s="402"/>
      <c r="W110" s="466"/>
      <c r="X110" s="401"/>
      <c r="Y110" s="402"/>
      <c r="Z110" s="402"/>
      <c r="AA110" s="402"/>
      <c r="AB110" s="403"/>
      <c r="AC110" s="4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 ht="15" customHeight="1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  <c r="U111" s="3"/>
      <c r="V111" s="3"/>
      <c r="W111" s="3"/>
      <c r="X111" s="3"/>
      <c r="Y111" s="3"/>
      <c r="Z111" s="3"/>
      <c r="AA111" s="3"/>
      <c r="AB111" s="2"/>
      <c r="AC111" s="4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 ht="15" customHeight="1">
      <c r="A112" s="9"/>
      <c r="B112" s="328" t="s">
        <v>96</v>
      </c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4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 ht="15" customHeight="1">
      <c r="A113" s="9"/>
      <c r="B113" s="459" t="s">
        <v>97</v>
      </c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1"/>
      <c r="S113" s="384">
        <f>S108</f>
        <v>117930091.43</v>
      </c>
      <c r="T113" s="385"/>
      <c r="U113" s="385"/>
      <c r="V113" s="385"/>
      <c r="W113" s="386"/>
      <c r="X113" s="384">
        <f>X108</f>
        <v>117135357.74</v>
      </c>
      <c r="Y113" s="385"/>
      <c r="Z113" s="385"/>
      <c r="AA113" s="385"/>
      <c r="AB113" s="386"/>
      <c r="AC113" s="391"/>
      <c r="AD113" s="391"/>
      <c r="AE113" s="391"/>
      <c r="AF113" s="391"/>
      <c r="AG113" s="391"/>
      <c r="AH113" s="6"/>
      <c r="AI113" s="6"/>
      <c r="AJ113" s="6"/>
      <c r="AK113" s="6"/>
      <c r="AL113" s="6"/>
      <c r="AM113" s="6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 ht="15" customHeight="1">
      <c r="A114" s="9"/>
      <c r="B114" s="462"/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4"/>
      <c r="S114" s="387"/>
      <c r="T114" s="328"/>
      <c r="U114" s="328"/>
      <c r="V114" s="328"/>
      <c r="W114" s="388"/>
      <c r="X114" s="387"/>
      <c r="Y114" s="328"/>
      <c r="Z114" s="328"/>
      <c r="AA114" s="328"/>
      <c r="AB114" s="388"/>
      <c r="AC114" s="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 ht="30" customHeight="1">
      <c r="A115" s="9"/>
      <c r="B115" s="329" t="s">
        <v>98</v>
      </c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1"/>
      <c r="S115" s="332">
        <f>'[1]Bilans_PASYWA'!S9</f>
        <v>117930091.43</v>
      </c>
      <c r="T115" s="333"/>
      <c r="U115" s="333"/>
      <c r="V115" s="333"/>
      <c r="W115" s="334"/>
      <c r="X115" s="335">
        <f>'[1]Bilans_PASYWA'!X9</f>
        <v>117135357.74</v>
      </c>
      <c r="Y115" s="336"/>
      <c r="Z115" s="336"/>
      <c r="AA115" s="336"/>
      <c r="AB115" s="337"/>
      <c r="AC115" s="4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 ht="30" customHeight="1">
      <c r="A116" s="9"/>
      <c r="B116" s="456" t="s">
        <v>99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457"/>
      <c r="R116" s="458"/>
      <c r="S116" s="335">
        <f>S113-S115</f>
        <v>0</v>
      </c>
      <c r="T116" s="336"/>
      <c r="U116" s="336"/>
      <c r="V116" s="336"/>
      <c r="W116" s="337"/>
      <c r="X116" s="424">
        <f>X113-X115</f>
        <v>0</v>
      </c>
      <c r="Y116" s="424"/>
      <c r="Z116" s="424"/>
      <c r="AA116" s="424"/>
      <c r="AB116" s="424"/>
      <c r="AC116" s="405" t="s">
        <v>100</v>
      </c>
      <c r="AD116" s="405"/>
      <c r="AE116" s="405"/>
      <c r="AF116" s="405"/>
      <c r="AG116" s="405"/>
      <c r="AH116" s="6"/>
      <c r="AI116" s="6"/>
      <c r="AJ116" s="6"/>
      <c r="AK116" s="6"/>
      <c r="AL116" s="6"/>
      <c r="AM116" s="6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ht="15" customHeight="1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  <c r="U117" s="3"/>
      <c r="V117" s="3"/>
      <c r="W117" s="3"/>
      <c r="X117" s="3"/>
      <c r="Y117" s="3"/>
      <c r="Z117" s="3"/>
      <c r="AA117" s="3"/>
      <c r="AB117" s="2"/>
      <c r="AC117" s="4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ht="24" customHeight="1">
      <c r="A118" s="9"/>
      <c r="B118" s="404" t="s">
        <v>101</v>
      </c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201">
        <f>S9</f>
        <v>117135357.74</v>
      </c>
      <c r="T118" s="202"/>
      <c r="U118" s="202"/>
      <c r="V118" s="202"/>
      <c r="W118" s="203"/>
      <c r="X118" s="201">
        <f>X9</f>
        <v>113691453.16</v>
      </c>
      <c r="Y118" s="202"/>
      <c r="Z118" s="202"/>
      <c r="AA118" s="202"/>
      <c r="AB118" s="203"/>
      <c r="AC118" s="4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ht="26.25" customHeight="1">
      <c r="A119" s="9"/>
      <c r="B119" s="404" t="s">
        <v>102</v>
      </c>
      <c r="C119" s="404"/>
      <c r="D119" s="4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389">
        <f>X108</f>
        <v>117135357.74</v>
      </c>
      <c r="T119" s="389"/>
      <c r="U119" s="389"/>
      <c r="V119" s="389"/>
      <c r="W119" s="389"/>
      <c r="X119" s="425"/>
      <c r="Y119" s="425"/>
      <c r="Z119" s="425"/>
      <c r="AA119" s="425"/>
      <c r="AB119" s="425"/>
      <c r="AC119" s="4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ht="15" customHeight="1">
      <c r="A120" s="9"/>
      <c r="B120" s="390" t="s">
        <v>103</v>
      </c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89">
        <f>S118-S119</f>
        <v>0</v>
      </c>
      <c r="T120" s="389"/>
      <c r="U120" s="389"/>
      <c r="V120" s="389"/>
      <c r="W120" s="389"/>
      <c r="X120" s="389">
        <f>X118-X119</f>
        <v>113691453.16</v>
      </c>
      <c r="Y120" s="389"/>
      <c r="Z120" s="389"/>
      <c r="AA120" s="389"/>
      <c r="AB120" s="389"/>
      <c r="AC120" s="4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ht="15" customHeight="1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76"/>
      <c r="T121" s="176"/>
      <c r="U121" s="176"/>
      <c r="V121" s="176"/>
      <c r="W121" s="176"/>
      <c r="X121" s="342"/>
      <c r="Y121" s="342"/>
      <c r="Z121" s="342"/>
      <c r="AA121" s="342"/>
      <c r="AB121" s="342"/>
      <c r="AC121" s="4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ht="15" customHeight="1">
      <c r="A122" s="9"/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174"/>
      <c r="T122" s="174"/>
      <c r="U122" s="174"/>
      <c r="V122" s="174"/>
      <c r="W122" s="174"/>
      <c r="X122" s="342"/>
      <c r="Y122" s="342"/>
      <c r="Z122" s="342"/>
      <c r="AA122" s="342"/>
      <c r="AB122" s="342"/>
      <c r="AC122" s="4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ht="15" customHeight="1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176"/>
      <c r="T123" s="176"/>
      <c r="U123" s="176"/>
      <c r="V123" s="176"/>
      <c r="W123" s="176"/>
      <c r="X123" s="338"/>
      <c r="Y123" s="338"/>
      <c r="Z123" s="338"/>
      <c r="AA123" s="338"/>
      <c r="AB123" s="338"/>
      <c r="AC123" s="4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ht="15" customHeight="1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176"/>
      <c r="T124" s="176"/>
      <c r="U124" s="176"/>
      <c r="V124" s="176"/>
      <c r="W124" s="176"/>
      <c r="X124" s="338"/>
      <c r="Y124" s="338"/>
      <c r="Z124" s="338"/>
      <c r="AA124" s="338"/>
      <c r="AB124" s="338"/>
      <c r="AC124" s="4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ht="15" customHeight="1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176"/>
      <c r="T125" s="176"/>
      <c r="U125" s="176"/>
      <c r="V125" s="176"/>
      <c r="W125" s="176"/>
      <c r="X125" s="342"/>
      <c r="Y125" s="342"/>
      <c r="Z125" s="342"/>
      <c r="AA125" s="342"/>
      <c r="AB125" s="342"/>
      <c r="AC125" s="4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ht="15" customHeight="1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176"/>
      <c r="T126" s="176"/>
      <c r="U126" s="176"/>
      <c r="V126" s="176"/>
      <c r="W126" s="176"/>
      <c r="X126" s="342"/>
      <c r="Y126" s="342"/>
      <c r="Z126" s="342"/>
      <c r="AA126" s="342"/>
      <c r="AB126" s="342"/>
      <c r="AC126" s="4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5" customHeight="1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  <c r="U127" s="3"/>
      <c r="V127" s="3"/>
      <c r="W127" s="3"/>
      <c r="X127" s="3"/>
      <c r="Y127" s="3"/>
      <c r="Z127" s="3"/>
      <c r="AA127" s="3"/>
      <c r="AB127" s="2"/>
      <c r="AC127" s="4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5" customHeight="1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  <c r="U128" s="3"/>
      <c r="V128" s="3"/>
      <c r="W128" s="3"/>
      <c r="X128" s="3"/>
      <c r="Y128" s="3"/>
      <c r="Z128" s="3"/>
      <c r="AA128" s="3"/>
      <c r="AB128" s="2"/>
      <c r="AC128" s="4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5" customHeight="1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  <c r="U129" s="3"/>
      <c r="V129" s="3"/>
      <c r="W129" s="3"/>
      <c r="X129" s="3"/>
      <c r="Y129" s="3"/>
      <c r="Z129" s="3"/>
      <c r="AA129" s="3"/>
      <c r="AB129" s="2"/>
      <c r="AC129" s="4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5" customHeight="1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  <c r="U130" s="3"/>
      <c r="V130" s="3"/>
      <c r="W130" s="3"/>
      <c r="X130" s="3"/>
      <c r="Y130" s="3"/>
      <c r="Z130" s="3"/>
      <c r="AA130" s="3"/>
      <c r="AB130" s="2"/>
      <c r="AC130" s="4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5" customHeight="1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  <c r="U131" s="3"/>
      <c r="V131" s="3"/>
      <c r="W131" s="3"/>
      <c r="X131" s="3"/>
      <c r="Y131" s="3"/>
      <c r="Z131" s="3"/>
      <c r="AA131" s="3"/>
      <c r="AB131" s="2"/>
      <c r="AC131" s="4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5" customHeight="1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  <c r="U132" s="3"/>
      <c r="V132" s="3"/>
      <c r="W132" s="3"/>
      <c r="X132" s="3"/>
      <c r="Y132" s="3"/>
      <c r="Z132" s="3"/>
      <c r="AA132" s="3"/>
      <c r="AB132" s="2"/>
      <c r="AC132" s="4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5" customHeight="1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  <c r="U133" s="3"/>
      <c r="V133" s="3"/>
      <c r="W133" s="3"/>
      <c r="X133" s="3"/>
      <c r="Y133" s="3"/>
      <c r="Z133" s="3"/>
      <c r="AA133" s="3"/>
      <c r="AB133" s="2"/>
      <c r="AC133" s="4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5" customHeight="1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  <c r="U134" s="3"/>
      <c r="V134" s="3"/>
      <c r="W134" s="3"/>
      <c r="X134" s="3"/>
      <c r="Y134" s="3"/>
      <c r="Z134" s="3"/>
      <c r="AA134" s="3"/>
      <c r="AB134" s="2"/>
      <c r="AC134" s="4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5" customHeight="1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  <c r="U135" s="3"/>
      <c r="V135" s="3"/>
      <c r="W135" s="3"/>
      <c r="X135" s="3"/>
      <c r="Y135" s="3"/>
      <c r="Z135" s="3"/>
      <c r="AA135" s="3"/>
      <c r="AB135" s="2"/>
      <c r="AC135" s="4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5" customHeight="1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  <c r="U136" s="3"/>
      <c r="V136" s="3"/>
      <c r="W136" s="3"/>
      <c r="X136" s="3"/>
      <c r="Y136" s="3"/>
      <c r="Z136" s="3"/>
      <c r="AA136" s="3"/>
      <c r="AB136" s="2"/>
      <c r="AC136" s="4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5" customHeight="1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  <c r="U137" s="3"/>
      <c r="V137" s="3"/>
      <c r="W137" s="3"/>
      <c r="X137" s="3"/>
      <c r="Y137" s="3"/>
      <c r="Z137" s="3"/>
      <c r="AA137" s="3"/>
      <c r="AB137" s="2"/>
      <c r="AC137" s="4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5" customHeight="1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  <c r="U138" s="3"/>
      <c r="V138" s="3"/>
      <c r="W138" s="3"/>
      <c r="X138" s="3"/>
      <c r="Y138" s="3"/>
      <c r="Z138" s="3"/>
      <c r="AA138" s="3"/>
      <c r="AB138" s="2"/>
      <c r="AC138" s="4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5" customHeight="1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  <c r="U139" s="3"/>
      <c r="V139" s="3"/>
      <c r="W139" s="3"/>
      <c r="X139" s="3"/>
      <c r="Y139" s="3"/>
      <c r="Z139" s="3"/>
      <c r="AA139" s="3"/>
      <c r="AB139" s="2"/>
      <c r="AC139" s="4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5" customHeight="1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  <c r="U140" s="3"/>
      <c r="V140" s="3"/>
      <c r="W140" s="3"/>
      <c r="X140" s="3"/>
      <c r="Y140" s="3"/>
      <c r="Z140" s="3"/>
      <c r="AA140" s="3"/>
      <c r="AB140" s="2"/>
      <c r="AC140" s="4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5" customHeight="1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  <c r="U141" s="3"/>
      <c r="V141" s="3"/>
      <c r="W141" s="3"/>
      <c r="X141" s="3"/>
      <c r="Y141" s="3"/>
      <c r="Z141" s="3"/>
      <c r="AA141" s="3"/>
      <c r="AB141" s="2"/>
      <c r="AC141" s="4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5" customHeight="1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  <c r="U142" s="3"/>
      <c r="V142" s="3"/>
      <c r="W142" s="3"/>
      <c r="X142" s="3"/>
      <c r="Y142" s="3"/>
      <c r="Z142" s="3"/>
      <c r="AA142" s="3"/>
      <c r="AB142" s="2"/>
      <c r="AC142" s="4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5" customHeight="1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  <c r="U143" s="3"/>
      <c r="V143" s="3"/>
      <c r="W143" s="3"/>
      <c r="X143" s="3"/>
      <c r="Y143" s="3"/>
      <c r="Z143" s="3"/>
      <c r="AA143" s="3"/>
      <c r="AB143" s="2"/>
      <c r="AC143" s="4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5" customHeight="1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  <c r="U144" s="3"/>
      <c r="V144" s="3"/>
      <c r="W144" s="3"/>
      <c r="X144" s="3"/>
      <c r="Y144" s="3"/>
      <c r="Z144" s="3"/>
      <c r="AA144" s="3"/>
      <c r="AB144" s="2"/>
      <c r="AC144" s="4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5" customHeight="1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  <c r="U145" s="3"/>
      <c r="V145" s="3"/>
      <c r="W145" s="3"/>
      <c r="X145" s="3"/>
      <c r="Y145" s="3"/>
      <c r="Z145" s="3"/>
      <c r="AA145" s="3"/>
      <c r="AB145" s="2"/>
      <c r="AC145" s="4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5" customHeight="1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  <c r="U146" s="3"/>
      <c r="V146" s="3"/>
      <c r="W146" s="3"/>
      <c r="X146" s="3"/>
      <c r="Y146" s="3"/>
      <c r="Z146" s="3"/>
      <c r="AA146" s="3"/>
      <c r="AB146" s="2"/>
      <c r="AC146" s="4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5" customHeight="1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  <c r="U147" s="3"/>
      <c r="V147" s="3"/>
      <c r="W147" s="3"/>
      <c r="X147" s="3"/>
      <c r="Y147" s="3"/>
      <c r="Z147" s="3"/>
      <c r="AA147" s="3"/>
      <c r="AB147" s="2"/>
      <c r="AC147" s="4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5" customHeight="1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  <c r="U148" s="3"/>
      <c r="V148" s="3"/>
      <c r="W148" s="3"/>
      <c r="X148" s="3"/>
      <c r="Y148" s="3"/>
      <c r="Z148" s="3"/>
      <c r="AA148" s="3"/>
      <c r="AB148" s="2"/>
      <c r="AC148" s="4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5" customHeight="1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  <c r="U149" s="3"/>
      <c r="V149" s="3"/>
      <c r="W149" s="3"/>
      <c r="X149" s="3"/>
      <c r="Y149" s="3"/>
      <c r="Z149" s="3"/>
      <c r="AA149" s="3"/>
      <c r="AB149" s="2"/>
      <c r="AC149" s="4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5" customHeight="1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  <c r="U150" s="3"/>
      <c r="V150" s="3"/>
      <c r="W150" s="3"/>
      <c r="X150" s="3"/>
      <c r="Y150" s="3"/>
      <c r="Z150" s="3"/>
      <c r="AA150" s="3"/>
      <c r="AB150" s="2"/>
      <c r="AC150" s="4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5" customHeight="1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  <c r="U151" s="3"/>
      <c r="V151" s="3"/>
      <c r="W151" s="3"/>
      <c r="X151" s="3"/>
      <c r="Y151" s="3"/>
      <c r="Z151" s="3"/>
      <c r="AA151" s="3"/>
      <c r="AB151" s="2"/>
      <c r="AC151" s="4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5" customHeight="1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2"/>
      <c r="AC152" s="4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5" customHeight="1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  <c r="U153" s="3"/>
      <c r="V153" s="3"/>
      <c r="W153" s="3"/>
      <c r="X153" s="3"/>
      <c r="Y153" s="3"/>
      <c r="Z153" s="3"/>
      <c r="AA153" s="3"/>
      <c r="AB153" s="2"/>
      <c r="AC153" s="4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5" customHeight="1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  <c r="U154" s="3"/>
      <c r="V154" s="3"/>
      <c r="W154" s="3"/>
      <c r="X154" s="3"/>
      <c r="Y154" s="3"/>
      <c r="Z154" s="3"/>
      <c r="AA154" s="3"/>
      <c r="AB154" s="2"/>
      <c r="AC154" s="4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5" customHeight="1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  <c r="U155" s="3"/>
      <c r="V155" s="3"/>
      <c r="W155" s="3"/>
      <c r="X155" s="3"/>
      <c r="Y155" s="3"/>
      <c r="Z155" s="3"/>
      <c r="AA155" s="3"/>
      <c r="AB155" s="2"/>
      <c r="AC155" s="4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5" customHeight="1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  <c r="U156" s="3"/>
      <c r="V156" s="3"/>
      <c r="W156" s="3"/>
      <c r="X156" s="3"/>
      <c r="Y156" s="3"/>
      <c r="Z156" s="3"/>
      <c r="AA156" s="3"/>
      <c r="AB156" s="2"/>
      <c r="AC156" s="4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5" customHeight="1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  <c r="U157" s="3"/>
      <c r="V157" s="3"/>
      <c r="W157" s="3"/>
      <c r="X157" s="3"/>
      <c r="Y157" s="3"/>
      <c r="Z157" s="3"/>
      <c r="AA157" s="3"/>
      <c r="AB157" s="2"/>
      <c r="AC157" s="4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5" customHeight="1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  <c r="U158" s="3"/>
      <c r="V158" s="3"/>
      <c r="W158" s="3"/>
      <c r="X158" s="3"/>
      <c r="Y158" s="3"/>
      <c r="Z158" s="3"/>
      <c r="AA158" s="3"/>
      <c r="AB158" s="2"/>
      <c r="AC158" s="4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5" customHeight="1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  <c r="U159" s="3"/>
      <c r="V159" s="3"/>
      <c r="W159" s="3"/>
      <c r="X159" s="3"/>
      <c r="Y159" s="3"/>
      <c r="Z159" s="3"/>
      <c r="AA159" s="3"/>
      <c r="AB159" s="2"/>
      <c r="AC159" s="4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5" customHeight="1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  <c r="U160" s="3"/>
      <c r="V160" s="3"/>
      <c r="W160" s="3"/>
      <c r="X160" s="3"/>
      <c r="Y160" s="3"/>
      <c r="Z160" s="3"/>
      <c r="AA160" s="3"/>
      <c r="AB160" s="2"/>
      <c r="AC160" s="4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5" customHeight="1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  <c r="U161" s="3"/>
      <c r="V161" s="3"/>
      <c r="W161" s="3"/>
      <c r="X161" s="3"/>
      <c r="Y161" s="3"/>
      <c r="Z161" s="3"/>
      <c r="AA161" s="3"/>
      <c r="AB161" s="2"/>
      <c r="AC161" s="4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5" customHeight="1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  <c r="U162" s="3"/>
      <c r="V162" s="3"/>
      <c r="W162" s="3"/>
      <c r="X162" s="3"/>
      <c r="Y162" s="3"/>
      <c r="Z162" s="3"/>
      <c r="AA162" s="3"/>
      <c r="AB162" s="2"/>
      <c r="AC162" s="4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5" customHeight="1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  <c r="U163" s="3"/>
      <c r="V163" s="3"/>
      <c r="W163" s="3"/>
      <c r="X163" s="3"/>
      <c r="Y163" s="3"/>
      <c r="Z163" s="3"/>
      <c r="AA163" s="3"/>
      <c r="AB163" s="2"/>
      <c r="AC163" s="4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5" customHeight="1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  <c r="U164" s="3"/>
      <c r="V164" s="3"/>
      <c r="W164" s="3"/>
      <c r="X164" s="3"/>
      <c r="Y164" s="3"/>
      <c r="Z164" s="3"/>
      <c r="AA164" s="3"/>
      <c r="AB164" s="2"/>
      <c r="AC164" s="4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5" customHeight="1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  <c r="U165" s="3"/>
      <c r="V165" s="3"/>
      <c r="W165" s="3"/>
      <c r="X165" s="3"/>
      <c r="Y165" s="3"/>
      <c r="Z165" s="3"/>
      <c r="AA165" s="3"/>
      <c r="AB165" s="2"/>
      <c r="AC165" s="4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5" customHeight="1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  <c r="U166" s="3"/>
      <c r="V166" s="3"/>
      <c r="W166" s="3"/>
      <c r="X166" s="3"/>
      <c r="Y166" s="3"/>
      <c r="Z166" s="3"/>
      <c r="AA166" s="3"/>
      <c r="AB166" s="2"/>
      <c r="AC166" s="4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5" customHeight="1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  <c r="U167" s="3"/>
      <c r="V167" s="3"/>
      <c r="W167" s="3"/>
      <c r="X167" s="3"/>
      <c r="Y167" s="3"/>
      <c r="Z167" s="3"/>
      <c r="AA167" s="3"/>
      <c r="AB167" s="2"/>
      <c r="AC167" s="4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5" customHeight="1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  <c r="U168" s="3"/>
      <c r="V168" s="3"/>
      <c r="W168" s="3"/>
      <c r="X168" s="3"/>
      <c r="Y168" s="3"/>
      <c r="Z168" s="3"/>
      <c r="AA168" s="3"/>
      <c r="AB168" s="2"/>
      <c r="AC168" s="4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5" customHeight="1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  <c r="U169" s="3"/>
      <c r="V169" s="3"/>
      <c r="W169" s="3"/>
      <c r="X169" s="3"/>
      <c r="Y169" s="3"/>
      <c r="Z169" s="3"/>
      <c r="AA169" s="3"/>
      <c r="AB169" s="2"/>
      <c r="AC169" s="4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5" customHeight="1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  <c r="U170" s="3"/>
      <c r="V170" s="3"/>
      <c r="W170" s="3"/>
      <c r="X170" s="3"/>
      <c r="Y170" s="3"/>
      <c r="Z170" s="3"/>
      <c r="AA170" s="3"/>
      <c r="AB170" s="2"/>
      <c r="AC170" s="4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5" customHeight="1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  <c r="U171" s="3"/>
      <c r="V171" s="3"/>
      <c r="W171" s="3"/>
      <c r="X171" s="3"/>
      <c r="Y171" s="3"/>
      <c r="Z171" s="3"/>
      <c r="AA171" s="3"/>
      <c r="AB171" s="2"/>
      <c r="AC171" s="4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5" customHeight="1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  <c r="U172" s="3"/>
      <c r="V172" s="3"/>
      <c r="W172" s="3"/>
      <c r="X172" s="3"/>
      <c r="Y172" s="3"/>
      <c r="Z172" s="3"/>
      <c r="AA172" s="3"/>
      <c r="AB172" s="2"/>
      <c r="AC172" s="4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5" customHeight="1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  <c r="U173" s="3"/>
      <c r="V173" s="3"/>
      <c r="W173" s="3"/>
      <c r="X173" s="3"/>
      <c r="Y173" s="3"/>
      <c r="Z173" s="3"/>
      <c r="AA173" s="3"/>
      <c r="AB173" s="2"/>
      <c r="AC173" s="4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28" ht="15" customHeight="1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  <c r="U174" s="3"/>
      <c r="V174" s="3"/>
      <c r="W174" s="3"/>
      <c r="X174" s="3"/>
      <c r="Y174" s="3"/>
      <c r="Z174" s="3"/>
      <c r="AA174" s="3"/>
      <c r="AB174" s="2"/>
    </row>
    <row r="175" spans="1:28" ht="15" customHeight="1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  <c r="U175" s="3"/>
      <c r="V175" s="3"/>
      <c r="W175" s="3"/>
      <c r="X175" s="3"/>
      <c r="Y175" s="3"/>
      <c r="Z175" s="3"/>
      <c r="AA175" s="3"/>
      <c r="AB175" s="2"/>
    </row>
    <row r="176" spans="1:28" ht="15" customHeight="1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  <c r="U176" s="3"/>
      <c r="V176" s="3"/>
      <c r="W176" s="3"/>
      <c r="X176" s="3"/>
      <c r="Y176" s="3"/>
      <c r="Z176" s="3"/>
      <c r="AA176" s="3"/>
      <c r="AB176" s="2"/>
    </row>
  </sheetData>
  <sheetProtection/>
  <mergeCells count="310">
    <mergeCell ref="B80:R80"/>
    <mergeCell ref="X25:AB25"/>
    <mergeCell ref="B79:R79"/>
    <mergeCell ref="S79:W79"/>
    <mergeCell ref="X79:AB79"/>
    <mergeCell ref="B91:R91"/>
    <mergeCell ref="S91:W91"/>
    <mergeCell ref="X91:AB91"/>
    <mergeCell ref="B85:R85"/>
    <mergeCell ref="B86:R86"/>
    <mergeCell ref="B84:R84"/>
    <mergeCell ref="B118:R118"/>
    <mergeCell ref="B112:R112"/>
    <mergeCell ref="B99:R99"/>
    <mergeCell ref="W1:AB1"/>
    <mergeCell ref="X53:AB53"/>
    <mergeCell ref="X54:AB54"/>
    <mergeCell ref="X55:AB55"/>
    <mergeCell ref="X51:AB51"/>
    <mergeCell ref="X52:AB52"/>
    <mergeCell ref="S54:W54"/>
    <mergeCell ref="B107:R107"/>
    <mergeCell ref="B108:R108"/>
    <mergeCell ref="S109:W110"/>
    <mergeCell ref="AG1:AK1"/>
    <mergeCell ref="AD9:AU11"/>
    <mergeCell ref="AD13:AU15"/>
    <mergeCell ref="B10:R10"/>
    <mergeCell ref="S10:W10"/>
    <mergeCell ref="X10:AB10"/>
    <mergeCell ref="X49:AB49"/>
    <mergeCell ref="X101:AB101"/>
    <mergeCell ref="X102:AB102"/>
    <mergeCell ref="X104:AB104"/>
    <mergeCell ref="B115:R115"/>
    <mergeCell ref="B116:R116"/>
    <mergeCell ref="X107:AB107"/>
    <mergeCell ref="X108:AB108"/>
    <mergeCell ref="S107:W107"/>
    <mergeCell ref="S108:W108"/>
    <mergeCell ref="B113:R114"/>
    <mergeCell ref="X98:AB98"/>
    <mergeCell ref="X105:AB105"/>
    <mergeCell ref="X103:AB103"/>
    <mergeCell ref="B100:R100"/>
    <mergeCell ref="B101:R101"/>
    <mergeCell ref="B102:R102"/>
    <mergeCell ref="S101:W101"/>
    <mergeCell ref="S102:W102"/>
    <mergeCell ref="S103:W103"/>
    <mergeCell ref="S105:W105"/>
    <mergeCell ref="X92:AB92"/>
    <mergeCell ref="X93:AB93"/>
    <mergeCell ref="X83:AB83"/>
    <mergeCell ref="X89:AB89"/>
    <mergeCell ref="X90:AB90"/>
    <mergeCell ref="X106:AB106"/>
    <mergeCell ref="X94:AB94"/>
    <mergeCell ref="X95:AB95"/>
    <mergeCell ref="X96:AB96"/>
    <mergeCell ref="X97:AB97"/>
    <mergeCell ref="X78:AB78"/>
    <mergeCell ref="X80:AB80"/>
    <mergeCell ref="X81:AB81"/>
    <mergeCell ref="X82:AB82"/>
    <mergeCell ref="X99:AB99"/>
    <mergeCell ref="X100:AB100"/>
    <mergeCell ref="X85:AB85"/>
    <mergeCell ref="X86:AB86"/>
    <mergeCell ref="X87:AB87"/>
    <mergeCell ref="X88:AB88"/>
    <mergeCell ref="X38:AB38"/>
    <mergeCell ref="X72:AB72"/>
    <mergeCell ref="X73:AB73"/>
    <mergeCell ref="X68:AB69"/>
    <mergeCell ref="X76:AB76"/>
    <mergeCell ref="X75:AB75"/>
    <mergeCell ref="X50:AB50"/>
    <mergeCell ref="X42:AB42"/>
    <mergeCell ref="X29:AB29"/>
    <mergeCell ref="X30:AB30"/>
    <mergeCell ref="X31:AB31"/>
    <mergeCell ref="X32:AB32"/>
    <mergeCell ref="X33:AB33"/>
    <mergeCell ref="X34:AB34"/>
    <mergeCell ref="X14:AB14"/>
    <mergeCell ref="X15:AB15"/>
    <mergeCell ref="X16:AB16"/>
    <mergeCell ref="X20:AB20"/>
    <mergeCell ref="X17:AB17"/>
    <mergeCell ref="X18:AB18"/>
    <mergeCell ref="X19:AB19"/>
    <mergeCell ref="X45:AB45"/>
    <mergeCell ref="X46:AB46"/>
    <mergeCell ref="X71:AB71"/>
    <mergeCell ref="X21:AB21"/>
    <mergeCell ref="X22:AB22"/>
    <mergeCell ref="X23:AB23"/>
    <mergeCell ref="X24:AB24"/>
    <mergeCell ref="X26:AB26"/>
    <mergeCell ref="X43:AB43"/>
    <mergeCell ref="X44:AB44"/>
    <mergeCell ref="X9:AB9"/>
    <mergeCell ref="X11:AB11"/>
    <mergeCell ref="X12:AB12"/>
    <mergeCell ref="X13:AB13"/>
    <mergeCell ref="S99:W99"/>
    <mergeCell ref="X27:AB27"/>
    <mergeCell ref="X28:AB28"/>
    <mergeCell ref="X35:AB35"/>
    <mergeCell ref="X36:AB36"/>
    <mergeCell ref="X37:AB37"/>
    <mergeCell ref="S71:W71"/>
    <mergeCell ref="X70:AB70"/>
    <mergeCell ref="X47:AB47"/>
    <mergeCell ref="X48:AB48"/>
    <mergeCell ref="S95:W95"/>
    <mergeCell ref="S96:W96"/>
    <mergeCell ref="S93:W93"/>
    <mergeCell ref="S94:W94"/>
    <mergeCell ref="X74:AB74"/>
    <mergeCell ref="X77:AB77"/>
    <mergeCell ref="S87:W87"/>
    <mergeCell ref="S88:W88"/>
    <mergeCell ref="S89:W89"/>
    <mergeCell ref="S90:W90"/>
    <mergeCell ref="S92:W92"/>
    <mergeCell ref="X39:AB39"/>
    <mergeCell ref="X40:AB40"/>
    <mergeCell ref="X41:AB41"/>
    <mergeCell ref="S51:W51"/>
    <mergeCell ref="S52:W52"/>
    <mergeCell ref="S80:W80"/>
    <mergeCell ref="S81:W81"/>
    <mergeCell ref="S82:W82"/>
    <mergeCell ref="S83:W83"/>
    <mergeCell ref="S84:W84"/>
    <mergeCell ref="S100:W100"/>
    <mergeCell ref="S97:W97"/>
    <mergeCell ref="S98:W98"/>
    <mergeCell ref="S85:W85"/>
    <mergeCell ref="S86:W86"/>
    <mergeCell ref="S46:W46"/>
    <mergeCell ref="S47:W47"/>
    <mergeCell ref="S48:W48"/>
    <mergeCell ref="S50:W50"/>
    <mergeCell ref="S53:W53"/>
    <mergeCell ref="S49:W49"/>
    <mergeCell ref="X125:AB125"/>
    <mergeCell ref="X119:AB119"/>
    <mergeCell ref="X121:AB121"/>
    <mergeCell ref="X122:AB122"/>
    <mergeCell ref="X123:AB123"/>
    <mergeCell ref="S37:W37"/>
    <mergeCell ref="S41:W41"/>
    <mergeCell ref="S40:W40"/>
    <mergeCell ref="S55:W55"/>
    <mergeCell ref="S70:W70"/>
    <mergeCell ref="S16:W16"/>
    <mergeCell ref="S20:W20"/>
    <mergeCell ref="S17:W17"/>
    <mergeCell ref="S18:W18"/>
    <mergeCell ref="S19:W19"/>
    <mergeCell ref="X126:AB126"/>
    <mergeCell ref="X116:AB116"/>
    <mergeCell ref="X118:AB118"/>
    <mergeCell ref="S126:W126"/>
    <mergeCell ref="S125:W125"/>
    <mergeCell ref="S36:W36"/>
    <mergeCell ref="S9:W9"/>
    <mergeCell ref="S11:W11"/>
    <mergeCell ref="S12:W12"/>
    <mergeCell ref="S13:W13"/>
    <mergeCell ref="S14:W14"/>
    <mergeCell ref="S15:W15"/>
    <mergeCell ref="S22:W22"/>
    <mergeCell ref="S23:W23"/>
    <mergeCell ref="S21:W21"/>
    <mergeCell ref="S106:W106"/>
    <mergeCell ref="S24:W24"/>
    <mergeCell ref="S123:W123"/>
    <mergeCell ref="S124:W124"/>
    <mergeCell ref="S27:W27"/>
    <mergeCell ref="S28:W28"/>
    <mergeCell ref="S25:W25"/>
    <mergeCell ref="S26:W26"/>
    <mergeCell ref="S34:W34"/>
    <mergeCell ref="S35:W35"/>
    <mergeCell ref="S45:W45"/>
    <mergeCell ref="X124:AB124"/>
    <mergeCell ref="AC116:AG116"/>
    <mergeCell ref="B106:R106"/>
    <mergeCell ref="B103:R103"/>
    <mergeCell ref="B104:R104"/>
    <mergeCell ref="B105:R105"/>
    <mergeCell ref="X113:AB114"/>
    <mergeCell ref="X115:AB115"/>
    <mergeCell ref="S104:W104"/>
    <mergeCell ref="B83:R83"/>
    <mergeCell ref="X109:AB110"/>
    <mergeCell ref="S72:W72"/>
    <mergeCell ref="B119:R119"/>
    <mergeCell ref="S29:W29"/>
    <mergeCell ref="B96:R96"/>
    <mergeCell ref="S39:W39"/>
    <mergeCell ref="S42:W42"/>
    <mergeCell ref="S43:W43"/>
    <mergeCell ref="S44:W44"/>
    <mergeCell ref="S121:W121"/>
    <mergeCell ref="S122:W122"/>
    <mergeCell ref="B120:R120"/>
    <mergeCell ref="X120:AB120"/>
    <mergeCell ref="AC113:AG113"/>
    <mergeCell ref="S30:W30"/>
    <mergeCell ref="S31:W31"/>
    <mergeCell ref="S32:W32"/>
    <mergeCell ref="S33:W33"/>
    <mergeCell ref="S38:W38"/>
    <mergeCell ref="B93:R93"/>
    <mergeCell ref="B94:R94"/>
    <mergeCell ref="B95:R95"/>
    <mergeCell ref="B122:R122"/>
    <mergeCell ref="S113:W114"/>
    <mergeCell ref="S115:W115"/>
    <mergeCell ref="S116:W116"/>
    <mergeCell ref="S118:W118"/>
    <mergeCell ref="S119:W119"/>
    <mergeCell ref="S120:W120"/>
    <mergeCell ref="S68:W69"/>
    <mergeCell ref="S76:W76"/>
    <mergeCell ref="B70:R70"/>
    <mergeCell ref="B77:R77"/>
    <mergeCell ref="B97:R97"/>
    <mergeCell ref="B87:R87"/>
    <mergeCell ref="B88:R88"/>
    <mergeCell ref="B89:R89"/>
    <mergeCell ref="B90:R90"/>
    <mergeCell ref="B92:R92"/>
    <mergeCell ref="S73:W73"/>
    <mergeCell ref="S75:W75"/>
    <mergeCell ref="S77:W77"/>
    <mergeCell ref="S78:W78"/>
    <mergeCell ref="X84:AB84"/>
    <mergeCell ref="A68:A69"/>
    <mergeCell ref="B81:R81"/>
    <mergeCell ref="B74:R74"/>
    <mergeCell ref="B75:R75"/>
    <mergeCell ref="B76:R76"/>
    <mergeCell ref="B82:R82"/>
    <mergeCell ref="B71:R71"/>
    <mergeCell ref="B72:R72"/>
    <mergeCell ref="B73:R73"/>
    <mergeCell ref="B53:R53"/>
    <mergeCell ref="B54:R54"/>
    <mergeCell ref="B55:R55"/>
    <mergeCell ref="B78:R78"/>
    <mergeCell ref="A66:AB67"/>
    <mergeCell ref="S74:W74"/>
    <mergeCell ref="B48:R48"/>
    <mergeCell ref="B49:R49"/>
    <mergeCell ref="B50:R50"/>
    <mergeCell ref="B51:R51"/>
    <mergeCell ref="B47:R47"/>
    <mergeCell ref="B68:R69"/>
    <mergeCell ref="B52:R52"/>
    <mergeCell ref="B45:R45"/>
    <mergeCell ref="B43:R43"/>
    <mergeCell ref="B44:R44"/>
    <mergeCell ref="B46:R46"/>
    <mergeCell ref="B40:R40"/>
    <mergeCell ref="B37:R37"/>
    <mergeCell ref="B41:R41"/>
    <mergeCell ref="B42:R42"/>
    <mergeCell ref="B28:R28"/>
    <mergeCell ref="B25:R25"/>
    <mergeCell ref="B26:R26"/>
    <mergeCell ref="B23:R23"/>
    <mergeCell ref="A4:G4"/>
    <mergeCell ref="A5:AB6"/>
    <mergeCell ref="A7:A8"/>
    <mergeCell ref="B7:R8"/>
    <mergeCell ref="S7:W8"/>
    <mergeCell ref="X7:AB8"/>
    <mergeCell ref="B14:R14"/>
    <mergeCell ref="B15:R15"/>
    <mergeCell ref="B24:R24"/>
    <mergeCell ref="B27:R27"/>
    <mergeCell ref="B17:R17"/>
    <mergeCell ref="B18:R18"/>
    <mergeCell ref="B19:R19"/>
    <mergeCell ref="B29:R29"/>
    <mergeCell ref="B30:R30"/>
    <mergeCell ref="B9:R9"/>
    <mergeCell ref="B11:R11"/>
    <mergeCell ref="B12:R12"/>
    <mergeCell ref="B16:R16"/>
    <mergeCell ref="B20:R20"/>
    <mergeCell ref="B21:R21"/>
    <mergeCell ref="B22:R22"/>
    <mergeCell ref="B13:R13"/>
    <mergeCell ref="A109:A110"/>
    <mergeCell ref="B109:R110"/>
    <mergeCell ref="B31:R31"/>
    <mergeCell ref="B33:R33"/>
    <mergeCell ref="B34:R34"/>
    <mergeCell ref="B38:R38"/>
    <mergeCell ref="B39:R39"/>
    <mergeCell ref="B35:R35"/>
    <mergeCell ref="B36:R36"/>
    <mergeCell ref="B32:R32"/>
  </mergeCells>
  <conditionalFormatting sqref="AC113:AG113 S126:AB126 X124:AB124 X122:AB122 S123:W123">
    <cfRule type="cellIs" priority="1" dxfId="0" operator="notEqual" stopIfTrue="1">
      <formula>0</formula>
    </cfRule>
  </conditionalFormatting>
  <conditionalFormatting sqref="S116:AB116 S120:AB120">
    <cfRule type="cellIs" priority="2" dxfId="0" operator="notBetween" stopIfTrue="1">
      <formula>-0.0001</formula>
      <formula>0.0001</formula>
    </cfRule>
  </conditionalFormatting>
  <conditionalFormatting sqref="A4:G4">
    <cfRule type="cellIs" priority="3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1.1811023622047245" right="0.5905511811023623" top="1.3779527559055118" bottom="0.984251968503937" header="0.9055118110236221" footer="0.5118110236220472"/>
  <pageSetup firstPageNumber="12" useFirstPageNumber="1" fitToHeight="0" horizontalDpi="600" verticalDpi="600" orientation="portrait" paperSize="9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Cabała-Kotlarz</dc:creator>
  <cp:keywords/>
  <dc:description/>
  <cp:lastModifiedBy>luczynsm</cp:lastModifiedBy>
  <dcterms:created xsi:type="dcterms:W3CDTF">2010-06-16T13:11:23Z</dcterms:created>
  <dcterms:modified xsi:type="dcterms:W3CDTF">2010-07-01T11:18:23Z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