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377" activeTab="0"/>
  </bookViews>
  <sheets>
    <sheet name="dział I" sheetId="1" r:id="rId1"/>
    <sheet name="Arkusz1" sheetId="2" r:id="rId2"/>
  </sheets>
  <definedNames>
    <definedName name="_xlnm.Print_Area" localSheetId="0">'dział I'!$A$1:$E$83</definedName>
  </definedNames>
  <calcPr calcMode="manual" fullCalcOnLoad="1"/>
</workbook>
</file>

<file path=xl/sharedStrings.xml><?xml version="1.0" encoding="utf-8"?>
<sst xmlns="http://schemas.openxmlformats.org/spreadsheetml/2006/main" count="103" uniqueCount="89">
  <si>
    <t>WYSZCZEGÓLNIENIE</t>
  </si>
  <si>
    <t>z tego</t>
  </si>
  <si>
    <t>dotacje na finansowanie działalności statutowej</t>
  </si>
  <si>
    <t>w tym</t>
  </si>
  <si>
    <t>środki na realizację projektów badawczych</t>
  </si>
  <si>
    <t>środki na realizację projektów celowych</t>
  </si>
  <si>
    <t>środki na finansowanie współpracy naukowej z zagranicą</t>
  </si>
  <si>
    <t>środki na realizację programów lub przedsięwzięć określonych przez Ministra</t>
  </si>
  <si>
    <t>Przychody ogółem działalności gospodarczej wyodrębnionej</t>
  </si>
  <si>
    <t>Koszt wytworzenia świadczeń na własne potrzeby jednostki</t>
  </si>
  <si>
    <t>Przychody ze sprzedaży towarów i materiałów</t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</si>
  <si>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</si>
  <si>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</si>
  <si>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</si>
  <si>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</si>
  <si>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</si>
  <si>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</si>
  <si>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>aparatura naukowo-badawcza</t>
  </si>
  <si>
    <t>podróże służbowe</t>
  </si>
  <si>
    <t>Zmiana stanu produktów ( +, – )</t>
  </si>
  <si>
    <t>działalności dydaktycznej</t>
  </si>
  <si>
    <t>działalności badawczej</t>
  </si>
  <si>
    <t>działalności gospodarczej wyodrębnionej</t>
  </si>
  <si>
    <t>D. Przychody finansowe</t>
  </si>
  <si>
    <t>E. Koszty finansowe</t>
  </si>
  <si>
    <t>Zyski nadzwyczajne</t>
  </si>
  <si>
    <t>Straty nadzwyczajne</t>
  </si>
  <si>
    <t>Ubezpieczenia społeczne i inne świadczenia na rzecz pracowników</t>
  </si>
  <si>
    <t xml:space="preserve"> na studiach niestacjonarnych</t>
  </si>
  <si>
    <t>kształceniem i rehabilitacją leczniczą studentów niepełnosprawnych</t>
  </si>
  <si>
    <t xml:space="preserve"> zagraniczne środki finansowe niepodlegąjące zwrotowi</t>
  </si>
  <si>
    <t xml:space="preserve"> dotacje z budżetu państwa </t>
  </si>
  <si>
    <t>środki z budżetów jednostek samorządu terytorialnego lub ich związków</t>
  </si>
  <si>
    <t xml:space="preserve">na badania własne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</si>
  <si>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</si>
  <si>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</si>
  <si>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</si>
  <si>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</si>
  <si>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</si>
  <si>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</si>
  <si>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</si>
  <si>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</si>
  <si>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</si>
  <si>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pozostałe </t>
  </si>
  <si>
    <t>J.  Pozostałe obowiązkowe zmniejszenie zysku (zwiększenie straty)</t>
  </si>
  <si>
    <t xml:space="preserve"> </t>
  </si>
  <si>
    <t>składki z tytułu ubezpieczeń społecznych i funduszu pracy</t>
  </si>
  <si>
    <t xml:space="preserve">energia </t>
  </si>
  <si>
    <t>opłaty za świadczone usługi edukacyjne</t>
  </si>
  <si>
    <t xml:space="preserve">w tym    
na zadania
związane z </t>
  </si>
  <si>
    <r>
      <t>Dział I. Rachunek zysków i strat</t>
    </r>
    <r>
      <rPr>
        <sz val="12"/>
        <rFont val="Times New Roman"/>
        <family val="1"/>
      </rPr>
      <t xml:space="preserve">   –   w tysiącach złotych z jednym znakiem po przecinku</t>
    </r>
  </si>
  <si>
    <t xml:space="preserve">w tym </t>
  </si>
  <si>
    <t>wynikające ze stosunku pracy</t>
  </si>
  <si>
    <t>w tym osobowe</t>
  </si>
  <si>
    <t>odpis na własny fundusz stypendialny</t>
  </si>
  <si>
    <t>kształceniem studentów studiów stacjonarnych, uczestników stacjonarnych studiów doktoranckich i kadr naukowych oraz utrzymaniem uczelni, w tym na remonty (dotacja stacjonarna)</t>
  </si>
  <si>
    <t>prowadzeniem podyplomowego kształcenia w celu zdobywania specjalizacji przez lekarzy, lekarzy dentystów, lekarzy weterynarii, farmaceutów, pielęgniarki i położne oraz przez diagnostów labolatoryjnych</t>
  </si>
  <si>
    <r>
      <t>cd. działu I.  Rachunek zysków i strat</t>
    </r>
    <r>
      <rPr>
        <sz val="12"/>
        <rFont val="Times New Roman"/>
        <family val="1"/>
      </rPr>
      <t xml:space="preserve">  –  w tysiącach złotych z jednym znakiem po przecinku</t>
    </r>
  </si>
  <si>
    <t xml:space="preserve">Pozostałe przychody operacyjne </t>
  </si>
  <si>
    <t>I.  Podatek dochodowy</t>
  </si>
  <si>
    <t>sprzedaż pozostałych prac i usług badawczych i rozwojowych</t>
  </si>
  <si>
    <t xml:space="preserve">Wartość sprzedanych towarów i materiałów </t>
  </si>
  <si>
    <t>Pozostałe koszty operacyjne</t>
  </si>
  <si>
    <t>Przychody ogółem  działalności dydaktycznej (04+09+10+12)</t>
  </si>
  <si>
    <t>środki na realizację projektów rozwojowych</t>
  </si>
  <si>
    <t>świadczeniami zdrowotnymi, wykonywanymi w ramach kształcenia studentów studiów stacjonarnych w podstawowej jednostce organizacyjnej uczelni medycznej lub innej uczelni publicznej, w której prowadzone jest kształcenie na kierunkach medycznych pod bezpośrednim nadzorem nauczycieli akademickich posiadających kwalifikacje do wykonywania zawodu medycznego właściwego ze względu na treść kształcenia</t>
  </si>
  <si>
    <t>Ogółem koszty własne podstawowej  działalności operacyjnej (44+45)</t>
  </si>
  <si>
    <r>
      <t>A.  Przychody działalności operacyjnej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(02+</t>
    </r>
    <r>
      <rPr>
        <sz val="12"/>
        <color indexed="8"/>
        <rFont val="Times New Roman"/>
        <family val="1"/>
      </rPr>
      <t>26</t>
    </r>
    <r>
      <rPr>
        <sz val="12"/>
        <rFont val="Times New Roman"/>
        <family val="1"/>
      </rPr>
      <t>)</t>
    </r>
  </si>
  <si>
    <r>
      <t xml:space="preserve">  Przychody  </t>
    </r>
    <r>
      <rPr>
        <b/>
        <sz val="12"/>
        <color indexed="8"/>
        <rFont val="Times New Roman"/>
        <family val="1"/>
      </rPr>
      <t>podstawowej</t>
    </r>
    <r>
      <rPr>
        <b/>
        <sz val="12"/>
        <rFont val="Times New Roman"/>
        <family val="1"/>
      </rPr>
      <t xml:space="preserve"> działalności operacyjnej</t>
    </r>
    <r>
      <rPr>
        <sz val="12"/>
        <rFont val="Times New Roman"/>
        <family val="1"/>
      </rPr>
      <t xml:space="preserve"> (03+13+24+25)</t>
    </r>
  </si>
  <si>
    <t>Przychody ogółem działalności badawczej (14+16+17+18+19+21+22+23)</t>
  </si>
  <si>
    <r>
      <t xml:space="preserve">Pozostałe przychody  </t>
    </r>
    <r>
      <rPr>
        <sz val="12"/>
        <rFont val="Times New Roman"/>
        <family val="1"/>
      </rPr>
      <t>(27+28)</t>
    </r>
  </si>
  <si>
    <r>
      <t xml:space="preserve">B. Koszty działalności operacyjnej </t>
    </r>
    <r>
      <rPr>
        <sz val="14"/>
        <rFont val="Times New Roman"/>
        <family val="1"/>
      </rPr>
      <t>(30+51)</t>
    </r>
  </si>
  <si>
    <r>
      <t xml:space="preserve">Koszty podstawowej działalności operacyjnej </t>
    </r>
    <r>
      <rPr>
        <sz val="12"/>
        <rFont val="Times New Roman"/>
        <family val="1"/>
      </rPr>
      <t xml:space="preserve"> (46)</t>
    </r>
  </si>
  <si>
    <t>Ogółem koszty rodzajowe (31+32+34+35+36+39+41)</t>
  </si>
  <si>
    <r>
      <t xml:space="preserve">Pozostałe koszty </t>
    </r>
    <r>
      <rPr>
        <sz val="12"/>
        <rFont val="Times New Roman"/>
        <family val="1"/>
      </rPr>
      <t>(52+53)</t>
    </r>
  </si>
  <si>
    <r>
      <t xml:space="preserve">C. Zysk (strata) z działalności operacyjnej </t>
    </r>
    <r>
      <rPr>
        <sz val="14"/>
        <rFont val="Times New Roman"/>
        <family val="1"/>
      </rPr>
      <t xml:space="preserve"> (01-29)</t>
    </r>
  </si>
  <si>
    <r>
      <t xml:space="preserve">F. Zysk (strata) z działalności </t>
    </r>
    <r>
      <rPr>
        <sz val="14"/>
        <rFont val="Times New Roman"/>
        <family val="1"/>
      </rPr>
      <t>(54+55-56)</t>
    </r>
  </si>
  <si>
    <r>
      <t xml:space="preserve">G. Wynik zdarzeń nadzwyczajnych </t>
    </r>
    <r>
      <rPr>
        <sz val="12"/>
        <rFont val="Times New Roman"/>
        <family val="1"/>
      </rPr>
      <t>(59-60)</t>
    </r>
  </si>
  <si>
    <r>
      <t xml:space="preserve">H. Zysk (strata) brutto </t>
    </r>
    <r>
      <rPr>
        <sz val="14"/>
        <rFont val="Times New Roman"/>
        <family val="1"/>
      </rPr>
      <t>(57-58)</t>
    </r>
  </si>
  <si>
    <r>
      <t xml:space="preserve">K. Zysk (strata) netto </t>
    </r>
    <r>
      <rPr>
        <sz val="14"/>
        <rFont val="Times New Roman"/>
        <family val="1"/>
      </rPr>
      <t>(61-62-63)</t>
    </r>
  </si>
  <si>
    <t>…………………………………………..</t>
  </si>
  <si>
    <t xml:space="preserve">        (pieczątka szkoły wyższej)</t>
  </si>
  <si>
    <t>Krystyna Cabała-Kotlarz</t>
  </si>
  <si>
    <t>Przewidywane wyk. 2008</t>
  </si>
  <si>
    <t>FPMS i D przyjmuje się na poziomie 2008 roku tj. 15 261,5 tys. zł</t>
  </si>
  <si>
    <t>Prowizorium budżetu na 2009 rok UEK</t>
  </si>
  <si>
    <t>Prowizorium budżetu 2009</t>
  </si>
  <si>
    <t>(imię, nazwisko osoby sporządzającej)</t>
  </si>
  <si>
    <t>Załącznik do ZR nr R-0121-3/2009 z dnia 16 stycznia 2009r.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</si>
</sst>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0.0000"/>
    <numFmt numFmtId="171" formatCode="0.000"/>
    <numFmt numFmtId="172" formatCode="0.000000"/>
    <numFmt numFmtId="173" formatCode="0.0000000"/>
    <numFmt numFmtId="174" formatCode="0.00000"/>
    <numFmt numFmtId="175" formatCode="0.00000000"/>
    <numFmt numFmtId="176" formatCode="0.000000000"/>
    <numFmt numFmtId="177" formatCode="0.000000000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0"/>
      <name val="Times New Roman"/>
      <family val="1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0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wrapText="1" indent="1"/>
    </xf>
    <xf numFmtId="0" fontId="1" fillId="0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19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68" fontId="12" fillId="0" borderId="19" xfId="0" applyNumberFormat="1" applyFont="1" applyFill="1" applyBorder="1" applyAlignment="1">
      <alignment horizontal="right" wrapText="1"/>
    </xf>
    <xf numFmtId="168" fontId="12" fillId="0" borderId="20" xfId="0" applyNumberFormat="1" applyFont="1" applyFill="1" applyBorder="1" applyAlignment="1">
      <alignment horizontal="right" wrapText="1"/>
    </xf>
    <xf numFmtId="168" fontId="12" fillId="0" borderId="21" xfId="0" applyNumberFormat="1" applyFont="1" applyFill="1" applyBorder="1" applyAlignment="1">
      <alignment horizontal="right" wrapText="1"/>
    </xf>
    <xf numFmtId="168" fontId="12" fillId="0" borderId="22" xfId="0" applyNumberFormat="1" applyFont="1" applyFill="1" applyBorder="1" applyAlignment="1">
      <alignment horizontal="right" wrapText="1"/>
    </xf>
    <xf numFmtId="168" fontId="12" fillId="0" borderId="19" xfId="0" applyNumberFormat="1" applyFont="1" applyFill="1" applyBorder="1" applyAlignment="1">
      <alignment horizontal="right" vertical="center" wrapText="1"/>
    </xf>
    <xf numFmtId="168" fontId="12" fillId="0" borderId="2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17" fillId="0" borderId="1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68" fontId="12" fillId="33" borderId="19" xfId="0" applyNumberFormat="1" applyFont="1" applyFill="1" applyBorder="1" applyAlignment="1">
      <alignment horizontal="right" wrapText="1"/>
    </xf>
    <xf numFmtId="168" fontId="12" fillId="0" borderId="19" xfId="0" applyNumberFormat="1" applyFont="1" applyFill="1" applyBorder="1" applyAlignment="1">
      <alignment wrapText="1"/>
    </xf>
    <xf numFmtId="168" fontId="12" fillId="0" borderId="20" xfId="0" applyNumberFormat="1" applyFont="1" applyFill="1" applyBorder="1" applyAlignment="1">
      <alignment wrapText="1"/>
    </xf>
    <xf numFmtId="168" fontId="12" fillId="33" borderId="21" xfId="0" applyNumberFormat="1" applyFont="1" applyFill="1" applyBorder="1" applyAlignment="1">
      <alignment horizontal="right" wrapText="1"/>
    </xf>
    <xf numFmtId="168" fontId="12" fillId="33" borderId="20" xfId="0" applyNumberFormat="1" applyFont="1" applyFill="1" applyBorder="1" applyAlignment="1">
      <alignment horizontal="right" vertical="center" wrapText="1"/>
    </xf>
    <xf numFmtId="168" fontId="12" fillId="33" borderId="19" xfId="0" applyNumberFormat="1" applyFont="1" applyFill="1" applyBorder="1" applyAlignment="1">
      <alignment wrapText="1"/>
    </xf>
    <xf numFmtId="168" fontId="12" fillId="33" borderId="20" xfId="0" applyNumberFormat="1" applyFont="1" applyFill="1" applyBorder="1" applyAlignment="1">
      <alignment wrapText="1"/>
    </xf>
    <xf numFmtId="168" fontId="12" fillId="33" borderId="25" xfId="0" applyNumberFormat="1" applyFont="1" applyFill="1" applyBorder="1" applyAlignment="1">
      <alignment wrapText="1"/>
    </xf>
    <xf numFmtId="168" fontId="0" fillId="0" borderId="0" xfId="0" applyNumberFormat="1" applyAlignment="1">
      <alignment/>
    </xf>
    <xf numFmtId="168" fontId="12" fillId="34" borderId="19" xfId="0" applyNumberFormat="1" applyFont="1" applyFill="1" applyBorder="1" applyAlignment="1">
      <alignment horizontal="right" wrapText="1"/>
    </xf>
    <xf numFmtId="168" fontId="12" fillId="34" borderId="22" xfId="0" applyNumberFormat="1" applyFont="1" applyFill="1" applyBorder="1" applyAlignment="1">
      <alignment wrapText="1"/>
    </xf>
    <xf numFmtId="168" fontId="12" fillId="34" borderId="19" xfId="0" applyNumberFormat="1" applyFont="1" applyFill="1" applyBorder="1" applyAlignment="1">
      <alignment wrapText="1"/>
    </xf>
    <xf numFmtId="168" fontId="12" fillId="34" borderId="20" xfId="0" applyNumberFormat="1" applyFont="1" applyFill="1" applyBorder="1" applyAlignment="1">
      <alignment wrapText="1"/>
    </xf>
    <xf numFmtId="168" fontId="12" fillId="34" borderId="21" xfId="0" applyNumberFormat="1" applyFont="1" applyFill="1" applyBorder="1" applyAlignment="1">
      <alignment wrapText="1"/>
    </xf>
    <xf numFmtId="43" fontId="0" fillId="0" borderId="0" xfId="0" applyNumberForma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5" xfId="0" applyFont="1" applyFill="1" applyBorder="1" applyAlignment="1">
      <alignment horizontal="left" vertical="center" wrapText="1" indent="3"/>
    </xf>
    <xf numFmtId="0" fontId="1" fillId="0" borderId="26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 indent="2"/>
    </xf>
    <xf numFmtId="0" fontId="2" fillId="0" borderId="15" xfId="0" applyFont="1" applyFill="1" applyBorder="1" applyAlignment="1">
      <alignment horizontal="left" vertical="center" wrapText="1" indent="2"/>
    </xf>
    <xf numFmtId="0" fontId="2" fillId="0" borderId="26" xfId="0" applyFont="1" applyFill="1" applyBorder="1" applyAlignment="1">
      <alignment horizontal="left" vertical="center" wrapText="1" indent="2"/>
    </xf>
    <xf numFmtId="0" fontId="15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10" fillId="0" borderId="12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8" xfId="0" applyFill="1" applyBorder="1" applyAlignment="1">
      <alignment/>
    </xf>
    <xf numFmtId="0" fontId="1" fillId="0" borderId="42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26" xfId="0" applyFont="1" applyFill="1" applyBorder="1" applyAlignment="1">
      <alignment horizontal="left" vertical="center" wrapText="1" indent="2"/>
    </xf>
    <xf numFmtId="0" fontId="1" fillId="0" borderId="37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zoomScale="75" zoomScaleNormal="75" zoomScaleSheetLayoutView="50" zoomScalePageLayoutView="0" workbookViewId="0" topLeftCell="A3">
      <pane xSplit="5" ySplit="10" topLeftCell="F70" activePane="bottomRight" state="frozen"/>
      <selection pane="topLeft" activeCell="A3" sqref="A3"/>
      <selection pane="topRight" activeCell="H3" sqref="H3"/>
      <selection pane="bottomLeft" activeCell="A13" sqref="A13"/>
      <selection pane="bottomRight" activeCell="A3" sqref="A3:G86"/>
    </sheetView>
  </sheetViews>
  <sheetFormatPr defaultColWidth="9.140625" defaultRowHeight="12.75"/>
  <cols>
    <col min="1" max="1" width="6.421875" style="3" customWidth="1"/>
    <col min="2" max="2" width="0.13671875" style="3" hidden="1" customWidth="1"/>
    <col min="3" max="3" width="11.140625" style="2" customWidth="1"/>
    <col min="4" max="4" width="62.28125" style="2" customWidth="1"/>
    <col min="5" max="5" width="5.421875" style="1" customWidth="1"/>
    <col min="6" max="6" width="16.7109375" style="0" customWidth="1"/>
    <col min="7" max="7" width="15.7109375" style="0" customWidth="1"/>
    <col min="9" max="9" width="16.7109375" style="0" bestFit="1" customWidth="1"/>
  </cols>
  <sheetData>
    <row r="1" spans="1:7" ht="81.75" customHeight="1">
      <c r="A1" s="38"/>
      <c r="B1" s="38"/>
      <c r="C1" s="38"/>
      <c r="D1" s="38"/>
      <c r="E1" s="45"/>
      <c r="F1" s="45"/>
      <c r="G1" s="45"/>
    </row>
    <row r="2" spans="1:7" ht="18" customHeight="1">
      <c r="A2" s="84" t="s">
        <v>80</v>
      </c>
      <c r="B2" s="84"/>
      <c r="C2" s="84"/>
      <c r="D2" s="84"/>
      <c r="E2" s="45"/>
      <c r="F2" s="45"/>
      <c r="G2" s="45"/>
    </row>
    <row r="3" spans="1:4" ht="49.5" customHeight="1">
      <c r="A3" s="70" t="s">
        <v>81</v>
      </c>
      <c r="B3" s="70"/>
      <c r="C3" s="70"/>
      <c r="D3" s="70"/>
    </row>
    <row r="4" spans="6:7" ht="17.25" customHeight="1">
      <c r="F4" s="147" t="s">
        <v>88</v>
      </c>
      <c r="G4" s="148"/>
    </row>
    <row r="5" spans="1:7" s="39" customFormat="1" ht="33.75" customHeight="1">
      <c r="A5" s="89" t="s">
        <v>85</v>
      </c>
      <c r="B5" s="89"/>
      <c r="C5" s="89"/>
      <c r="D5" s="89"/>
      <c r="E5" s="89"/>
      <c r="F5" s="148"/>
      <c r="G5" s="148"/>
    </row>
    <row r="6" spans="1:7" ht="21" customHeight="1">
      <c r="A6" s="5"/>
      <c r="B6" s="5"/>
      <c r="C6" s="5"/>
      <c r="D6" s="5"/>
      <c r="E6" s="5"/>
      <c r="F6" s="148"/>
      <c r="G6" s="148"/>
    </row>
    <row r="7" spans="1:5" ht="15.75">
      <c r="A7" s="85" t="s">
        <v>50</v>
      </c>
      <c r="B7" s="85"/>
      <c r="C7" s="85"/>
      <c r="D7" s="85"/>
      <c r="E7" s="85"/>
    </row>
    <row r="8" spans="1:2" ht="6.75" customHeight="1" thickBot="1">
      <c r="A8" s="4" t="s">
        <v>45</v>
      </c>
      <c r="B8" s="4"/>
    </row>
    <row r="9" spans="1:7" ht="40.5" customHeight="1">
      <c r="A9" s="97" t="s">
        <v>0</v>
      </c>
      <c r="B9" s="98"/>
      <c r="C9" s="98"/>
      <c r="D9" s="98"/>
      <c r="E9" s="98"/>
      <c r="F9" s="140" t="s">
        <v>83</v>
      </c>
      <c r="G9" s="140" t="s">
        <v>86</v>
      </c>
    </row>
    <row r="10" spans="1:7" ht="12.75" customHeight="1">
      <c r="A10" s="99"/>
      <c r="B10" s="100"/>
      <c r="C10" s="100"/>
      <c r="D10" s="100"/>
      <c r="E10" s="100"/>
      <c r="F10" s="141"/>
      <c r="G10" s="141"/>
    </row>
    <row r="11" spans="1:7" ht="15" customHeight="1">
      <c r="A11" s="101"/>
      <c r="B11" s="102"/>
      <c r="C11" s="102"/>
      <c r="D11" s="102"/>
      <c r="E11" s="102"/>
      <c r="F11" s="142"/>
      <c r="G11" s="142"/>
    </row>
    <row r="12" spans="1:7" s="28" customFormat="1" ht="15.75" customHeight="1">
      <c r="A12" s="123">
        <v>1</v>
      </c>
      <c r="B12" s="124"/>
      <c r="C12" s="124"/>
      <c r="D12" s="124"/>
      <c r="E12" s="125"/>
      <c r="F12" s="29">
        <v>2</v>
      </c>
      <c r="G12" s="29">
        <v>3</v>
      </c>
    </row>
    <row r="13" spans="1:7" ht="25.5" customHeight="1">
      <c r="A13" s="126" t="s">
        <v>67</v>
      </c>
      <c r="B13" s="127"/>
      <c r="C13" s="127"/>
      <c r="D13" s="128"/>
      <c r="E13" s="12" t="s">
        <v>34</v>
      </c>
      <c r="F13" s="46">
        <f>F14+F38</f>
        <v>133100.6</v>
      </c>
      <c r="G13" s="46">
        <f>G14+G38</f>
        <v>133662.3</v>
      </c>
    </row>
    <row r="14" spans="1:7" ht="25.5" customHeight="1">
      <c r="A14" s="86" t="s">
        <v>68</v>
      </c>
      <c r="B14" s="87"/>
      <c r="C14" s="87"/>
      <c r="D14" s="88"/>
      <c r="E14" s="12" t="s">
        <v>35</v>
      </c>
      <c r="F14" s="49">
        <f>F15+F25+F36+F37</f>
        <v>125414.4</v>
      </c>
      <c r="G14" s="49">
        <f>G15+G25+G36+G37</f>
        <v>125662.3</v>
      </c>
    </row>
    <row r="15" spans="1:7" ht="25.5" customHeight="1">
      <c r="A15" s="63" t="s">
        <v>63</v>
      </c>
      <c r="B15" s="64"/>
      <c r="C15" s="64"/>
      <c r="D15" s="65"/>
      <c r="E15" s="12" t="s">
        <v>36</v>
      </c>
      <c r="F15" s="46">
        <f>F16+F21+F22+F24</f>
        <v>120920.9</v>
      </c>
      <c r="G15" s="46">
        <f>G16+G21+G22+G24</f>
        <v>121118.8</v>
      </c>
    </row>
    <row r="16" spans="1:7" ht="25.5" customHeight="1">
      <c r="A16" s="131" t="s">
        <v>1</v>
      </c>
      <c r="B16" s="132"/>
      <c r="C16" s="66" t="s">
        <v>31</v>
      </c>
      <c r="D16" s="120"/>
      <c r="E16" s="12" t="s">
        <v>37</v>
      </c>
      <c r="F16" s="31">
        <f>F17+F18</f>
        <v>61738.8</v>
      </c>
      <c r="G16" s="31">
        <f>G17+G18</f>
        <v>61738.8</v>
      </c>
    </row>
    <row r="17" spans="1:7" ht="48" customHeight="1">
      <c r="A17" s="133"/>
      <c r="B17" s="134"/>
      <c r="C17" s="129" t="s">
        <v>49</v>
      </c>
      <c r="D17" s="13" t="s">
        <v>55</v>
      </c>
      <c r="E17" s="12" t="s">
        <v>38</v>
      </c>
      <c r="F17" s="55">
        <v>61121.3</v>
      </c>
      <c r="G17" s="55">
        <v>61121.3</v>
      </c>
    </row>
    <row r="18" spans="1:7" ht="24.75" customHeight="1">
      <c r="A18" s="133"/>
      <c r="B18" s="134"/>
      <c r="C18" s="130"/>
      <c r="D18" s="19" t="s">
        <v>29</v>
      </c>
      <c r="E18" s="12" t="s">
        <v>39</v>
      </c>
      <c r="F18" s="31">
        <v>617.5</v>
      </c>
      <c r="G18" s="31">
        <v>617.5</v>
      </c>
    </row>
    <row r="19" spans="1:7" ht="82.5" customHeight="1">
      <c r="A19" s="133"/>
      <c r="B19" s="134"/>
      <c r="C19" s="130"/>
      <c r="D19" s="41" t="s">
        <v>65</v>
      </c>
      <c r="E19" s="12" t="s">
        <v>40</v>
      </c>
      <c r="F19" s="33"/>
      <c r="G19" s="33"/>
    </row>
    <row r="20" spans="1:7" ht="60" customHeight="1">
      <c r="A20" s="133"/>
      <c r="B20" s="134"/>
      <c r="C20" s="130"/>
      <c r="D20" s="13" t="s">
        <v>56</v>
      </c>
      <c r="E20" s="12" t="s">
        <v>41</v>
      </c>
      <c r="F20" s="33"/>
      <c r="G20" s="33"/>
    </row>
    <row r="21" spans="1:7" ht="25.5" customHeight="1">
      <c r="A21" s="133"/>
      <c r="B21" s="134"/>
      <c r="C21" s="66" t="s">
        <v>32</v>
      </c>
      <c r="D21" s="120"/>
      <c r="E21" s="12" t="s">
        <v>42</v>
      </c>
      <c r="F21" s="31"/>
      <c r="G21" s="31"/>
    </row>
    <row r="22" spans="1:7" ht="25.5" customHeight="1">
      <c r="A22" s="133"/>
      <c r="B22" s="134"/>
      <c r="C22" s="137" t="s">
        <v>48</v>
      </c>
      <c r="D22" s="138"/>
      <c r="E22" s="12">
        <v>10</v>
      </c>
      <c r="F22" s="32">
        <f>F23+11000+1000</f>
        <v>52682.1</v>
      </c>
      <c r="G22" s="32">
        <v>52880</v>
      </c>
    </row>
    <row r="23" spans="1:7" ht="25.5" customHeight="1">
      <c r="A23" s="133"/>
      <c r="B23" s="134"/>
      <c r="C23" s="20" t="s">
        <v>3</v>
      </c>
      <c r="D23" s="25" t="s">
        <v>28</v>
      </c>
      <c r="E23" s="12">
        <f>E22+1</f>
        <v>11</v>
      </c>
      <c r="F23" s="33">
        <f>38592.5+2089.6</f>
        <v>40682.1</v>
      </c>
      <c r="G23" s="33">
        <v>40700</v>
      </c>
    </row>
    <row r="24" spans="1:9" ht="25.5" customHeight="1">
      <c r="A24" s="135"/>
      <c r="B24" s="136"/>
      <c r="C24" s="121" t="s">
        <v>43</v>
      </c>
      <c r="D24" s="122"/>
      <c r="E24" s="12">
        <f aca="true" t="shared" si="0" ref="E24:E40">E23+1</f>
        <v>12</v>
      </c>
      <c r="F24" s="31">
        <v>6500</v>
      </c>
      <c r="G24" s="31">
        <v>6500</v>
      </c>
      <c r="I24" s="60"/>
    </row>
    <row r="25" spans="1:7" ht="25.5" customHeight="1">
      <c r="A25" s="63" t="s">
        <v>69</v>
      </c>
      <c r="B25" s="64"/>
      <c r="C25" s="64"/>
      <c r="D25" s="65"/>
      <c r="E25" s="12">
        <f t="shared" si="0"/>
        <v>13</v>
      </c>
      <c r="F25" s="46">
        <f>F26+F28+F29+F30+F31+F33+F34+F35</f>
        <v>4443.5</v>
      </c>
      <c r="G25" s="46">
        <f>G26+G28+G29+G30+G31+G33+G34+G35</f>
        <v>4443.5</v>
      </c>
    </row>
    <row r="26" spans="1:7" ht="25.5" customHeight="1">
      <c r="A26" s="76" t="s">
        <v>1</v>
      </c>
      <c r="B26" s="77"/>
      <c r="C26" s="66" t="s">
        <v>2</v>
      </c>
      <c r="D26" s="67"/>
      <c r="E26" s="12">
        <f t="shared" si="0"/>
        <v>14</v>
      </c>
      <c r="F26" s="32">
        <v>3538</v>
      </c>
      <c r="G26" s="32">
        <v>3538</v>
      </c>
    </row>
    <row r="27" spans="1:7" ht="25.5" customHeight="1">
      <c r="A27" s="76"/>
      <c r="B27" s="77"/>
      <c r="C27" s="43" t="s">
        <v>3</v>
      </c>
      <c r="D27" s="24" t="s">
        <v>33</v>
      </c>
      <c r="E27" s="12">
        <f t="shared" si="0"/>
        <v>15</v>
      </c>
      <c r="F27" s="31">
        <v>1108</v>
      </c>
      <c r="G27" s="31">
        <v>1108</v>
      </c>
    </row>
    <row r="28" spans="1:7" ht="25.5" customHeight="1">
      <c r="A28" s="76"/>
      <c r="B28" s="77"/>
      <c r="C28" s="66" t="s">
        <v>4</v>
      </c>
      <c r="D28" s="67"/>
      <c r="E28" s="12">
        <f>E27+1</f>
        <v>16</v>
      </c>
      <c r="F28" s="31">
        <v>905.5</v>
      </c>
      <c r="G28" s="31">
        <v>905.5</v>
      </c>
    </row>
    <row r="29" spans="1:7" ht="25.5" customHeight="1">
      <c r="A29" s="76"/>
      <c r="B29" s="77"/>
      <c r="C29" s="66" t="s">
        <v>64</v>
      </c>
      <c r="D29" s="67"/>
      <c r="E29" s="12">
        <f t="shared" si="0"/>
        <v>17</v>
      </c>
      <c r="F29" s="31"/>
      <c r="G29" s="31"/>
    </row>
    <row r="30" spans="1:7" ht="25.5" customHeight="1">
      <c r="A30" s="76"/>
      <c r="B30" s="77"/>
      <c r="C30" s="108" t="s">
        <v>5</v>
      </c>
      <c r="D30" s="75"/>
      <c r="E30" s="12">
        <f t="shared" si="0"/>
        <v>18</v>
      </c>
      <c r="F30" s="34"/>
      <c r="G30" s="34"/>
    </row>
    <row r="31" spans="1:7" ht="25.5" customHeight="1">
      <c r="A31" s="76"/>
      <c r="B31" s="77"/>
      <c r="C31" s="74" t="s">
        <v>6</v>
      </c>
      <c r="D31" s="75"/>
      <c r="E31" s="12">
        <f t="shared" si="0"/>
        <v>19</v>
      </c>
      <c r="F31" s="31"/>
      <c r="G31" s="31"/>
    </row>
    <row r="32" spans="1:7" ht="25.5" customHeight="1">
      <c r="A32" s="76"/>
      <c r="B32" s="77"/>
      <c r="C32" s="14" t="s">
        <v>3</v>
      </c>
      <c r="D32" s="24" t="s">
        <v>30</v>
      </c>
      <c r="E32" s="12">
        <f t="shared" si="0"/>
        <v>20</v>
      </c>
      <c r="F32" s="33"/>
      <c r="G32" s="33"/>
    </row>
    <row r="33" spans="1:7" ht="25.5" customHeight="1">
      <c r="A33" s="76"/>
      <c r="B33" s="77"/>
      <c r="C33" s="66" t="s">
        <v>60</v>
      </c>
      <c r="D33" s="67"/>
      <c r="E33" s="12">
        <f t="shared" si="0"/>
        <v>21</v>
      </c>
      <c r="F33" s="31"/>
      <c r="G33" s="31"/>
    </row>
    <row r="34" spans="1:7" ht="25.5" customHeight="1">
      <c r="A34" s="76"/>
      <c r="B34" s="77"/>
      <c r="C34" s="71" t="s">
        <v>7</v>
      </c>
      <c r="D34" s="72"/>
      <c r="E34" s="12">
        <f t="shared" si="0"/>
        <v>22</v>
      </c>
      <c r="F34" s="32"/>
      <c r="G34" s="32"/>
    </row>
    <row r="35" spans="1:8" ht="25.5" customHeight="1">
      <c r="A35" s="76"/>
      <c r="B35" s="77"/>
      <c r="C35" s="68" t="s">
        <v>43</v>
      </c>
      <c r="D35" s="69"/>
      <c r="E35" s="12">
        <f t="shared" si="0"/>
        <v>23</v>
      </c>
      <c r="F35" s="32"/>
      <c r="G35" s="32"/>
      <c r="H35" s="6"/>
    </row>
    <row r="36" spans="1:7" s="11" customFormat="1" ht="25.5" customHeight="1">
      <c r="A36" s="63" t="s">
        <v>8</v>
      </c>
      <c r="B36" s="64"/>
      <c r="C36" s="64"/>
      <c r="D36" s="65"/>
      <c r="E36" s="12">
        <f t="shared" si="0"/>
        <v>24</v>
      </c>
      <c r="F36" s="35"/>
      <c r="G36" s="35"/>
    </row>
    <row r="37" spans="1:7" s="11" customFormat="1" ht="25.5" customHeight="1">
      <c r="A37" s="63" t="s">
        <v>9</v>
      </c>
      <c r="B37" s="64"/>
      <c r="C37" s="64"/>
      <c r="D37" s="65"/>
      <c r="E37" s="12">
        <f t="shared" si="0"/>
        <v>25</v>
      </c>
      <c r="F37" s="36">
        <v>50</v>
      </c>
      <c r="G37" s="36">
        <v>100</v>
      </c>
    </row>
    <row r="38" spans="1:7" s="11" customFormat="1" ht="25.5" customHeight="1">
      <c r="A38" s="86" t="s">
        <v>70</v>
      </c>
      <c r="B38" s="143"/>
      <c r="C38" s="143"/>
      <c r="D38" s="144"/>
      <c r="E38" s="12">
        <f t="shared" si="0"/>
        <v>26</v>
      </c>
      <c r="F38" s="50">
        <f>F39+F40</f>
        <v>7686.2</v>
      </c>
      <c r="G38" s="50">
        <f>G39+G40</f>
        <v>8000</v>
      </c>
    </row>
    <row r="39" spans="1:7" ht="25.5" customHeight="1">
      <c r="A39" s="63" t="s">
        <v>10</v>
      </c>
      <c r="B39" s="64"/>
      <c r="C39" s="64"/>
      <c r="D39" s="65"/>
      <c r="E39" s="12">
        <f t="shared" si="0"/>
        <v>27</v>
      </c>
      <c r="F39" s="31"/>
      <c r="G39" s="31"/>
    </row>
    <row r="40" spans="1:7" ht="25.5" customHeight="1">
      <c r="A40" s="63" t="s">
        <v>58</v>
      </c>
      <c r="B40" s="64"/>
      <c r="C40" s="64"/>
      <c r="D40" s="65"/>
      <c r="E40" s="12">
        <f t="shared" si="0"/>
        <v>28</v>
      </c>
      <c r="F40" s="32">
        <v>7686.2</v>
      </c>
      <c r="G40" s="32">
        <v>8000</v>
      </c>
    </row>
    <row r="41" spans="1:7" ht="25.5" customHeight="1">
      <c r="A41" s="90"/>
      <c r="B41" s="90"/>
      <c r="C41" s="90"/>
      <c r="D41" s="90"/>
      <c r="E41" s="9"/>
      <c r="F41" s="7"/>
      <c r="G41" s="7"/>
    </row>
    <row r="42" spans="1:5" ht="36" customHeight="1">
      <c r="A42" s="90" t="s">
        <v>57</v>
      </c>
      <c r="B42" s="90"/>
      <c r="C42" s="90"/>
      <c r="D42" s="90"/>
      <c r="E42" s="90"/>
    </row>
    <row r="43" spans="1:7" ht="7.5" customHeight="1" thickBot="1">
      <c r="A43" s="30"/>
      <c r="B43" s="30"/>
      <c r="C43" s="30"/>
      <c r="D43" s="30"/>
      <c r="E43" s="30"/>
      <c r="F43" s="30"/>
      <c r="G43" s="30"/>
    </row>
    <row r="44" spans="1:7" ht="25.5" customHeight="1">
      <c r="A44" s="91" t="s">
        <v>0</v>
      </c>
      <c r="B44" s="92"/>
      <c r="C44" s="92"/>
      <c r="D44" s="92"/>
      <c r="E44" s="92"/>
      <c r="F44" s="140" t="s">
        <v>83</v>
      </c>
      <c r="G44" s="140" t="s">
        <v>86</v>
      </c>
    </row>
    <row r="45" spans="1:7" ht="16.5" customHeight="1">
      <c r="A45" s="93"/>
      <c r="B45" s="94"/>
      <c r="C45" s="94"/>
      <c r="D45" s="94"/>
      <c r="E45" s="94"/>
      <c r="F45" s="141"/>
      <c r="G45" s="141"/>
    </row>
    <row r="46" spans="1:7" ht="2.25" customHeight="1" hidden="1">
      <c r="A46" s="95"/>
      <c r="B46" s="96"/>
      <c r="C46" s="96"/>
      <c r="D46" s="96"/>
      <c r="E46" s="96"/>
      <c r="F46" s="142"/>
      <c r="G46" s="142"/>
    </row>
    <row r="47" spans="1:7" ht="25.5" customHeight="1">
      <c r="A47" s="82">
        <v>1</v>
      </c>
      <c r="B47" s="83"/>
      <c r="C47" s="83"/>
      <c r="D47" s="83"/>
      <c r="E47" s="77"/>
      <c r="F47" s="44">
        <v>2</v>
      </c>
      <c r="G47" s="44">
        <v>3</v>
      </c>
    </row>
    <row r="48" spans="1:7" ht="25.5" customHeight="1">
      <c r="A48" s="78" t="s">
        <v>71</v>
      </c>
      <c r="B48" s="79"/>
      <c r="C48" s="80"/>
      <c r="D48" s="81"/>
      <c r="E48" s="23">
        <f>E40+1</f>
        <v>29</v>
      </c>
      <c r="F48" s="51">
        <f>F49+F70</f>
        <v>128367.3</v>
      </c>
      <c r="G48" s="51">
        <f>G49+G70</f>
        <v>130627.8</v>
      </c>
    </row>
    <row r="49" spans="1:7" ht="25.5" customHeight="1">
      <c r="A49" s="86" t="s">
        <v>72</v>
      </c>
      <c r="B49" s="87"/>
      <c r="C49" s="87"/>
      <c r="D49" s="88"/>
      <c r="E49" s="15">
        <f>E48+1</f>
        <v>30</v>
      </c>
      <c r="F49" s="51">
        <f>F65</f>
        <v>122067.3</v>
      </c>
      <c r="G49" s="51">
        <f>G65</f>
        <v>125527.8</v>
      </c>
    </row>
    <row r="50" spans="1:7" ht="25.5" customHeight="1">
      <c r="A50" s="103" t="s">
        <v>11</v>
      </c>
      <c r="B50" s="104"/>
      <c r="C50" s="104"/>
      <c r="D50" s="67"/>
      <c r="E50" s="15">
        <f aca="true" t="shared" si="1" ref="E50:E83">E49+1</f>
        <v>31</v>
      </c>
      <c r="F50" s="47">
        <v>2800</v>
      </c>
      <c r="G50" s="47">
        <v>2800</v>
      </c>
    </row>
    <row r="51" spans="1:7" ht="25.5" customHeight="1">
      <c r="A51" s="73" t="s">
        <v>12</v>
      </c>
      <c r="B51" s="74"/>
      <c r="C51" s="74"/>
      <c r="D51" s="75"/>
      <c r="E51" s="15">
        <f t="shared" si="1"/>
        <v>32</v>
      </c>
      <c r="F51" s="48">
        <v>6279.3</v>
      </c>
      <c r="G51" s="48">
        <v>6749</v>
      </c>
    </row>
    <row r="52" spans="1:7" ht="34.5" customHeight="1">
      <c r="A52" s="18" t="s">
        <v>3</v>
      </c>
      <c r="B52" s="145" t="s">
        <v>47</v>
      </c>
      <c r="C52" s="146"/>
      <c r="D52" s="120"/>
      <c r="E52" s="15">
        <f t="shared" si="1"/>
        <v>33</v>
      </c>
      <c r="F52" s="47">
        <v>2731.7</v>
      </c>
      <c r="G52" s="48">
        <f>F52+(F52*12%)</f>
        <v>3059.504</v>
      </c>
    </row>
    <row r="53" spans="1:7" ht="25.5" customHeight="1">
      <c r="A53" s="111" t="s">
        <v>13</v>
      </c>
      <c r="B53" s="68"/>
      <c r="C53" s="68"/>
      <c r="D53" s="69"/>
      <c r="E53" s="15">
        <f t="shared" si="1"/>
        <v>34</v>
      </c>
      <c r="F53" s="56">
        <f>9698.8+1000</f>
        <v>10698.8</v>
      </c>
      <c r="G53" s="56">
        <f>9265.2+2700</f>
        <v>11965.2</v>
      </c>
    </row>
    <row r="54" spans="1:7" ht="25.5" customHeight="1">
      <c r="A54" s="103" t="s">
        <v>14</v>
      </c>
      <c r="B54" s="104"/>
      <c r="C54" s="104"/>
      <c r="D54" s="67"/>
      <c r="E54" s="15">
        <f t="shared" si="1"/>
        <v>35</v>
      </c>
      <c r="F54" s="57">
        <v>200</v>
      </c>
      <c r="G54" s="57">
        <v>208</v>
      </c>
    </row>
    <row r="55" spans="1:7" ht="25.5" customHeight="1">
      <c r="A55" s="73" t="s">
        <v>15</v>
      </c>
      <c r="B55" s="74"/>
      <c r="C55" s="74"/>
      <c r="D55" s="75"/>
      <c r="E55" s="15">
        <f t="shared" si="1"/>
        <v>36</v>
      </c>
      <c r="F55" s="58">
        <v>79091.4</v>
      </c>
      <c r="G55" s="58">
        <v>80907.8</v>
      </c>
    </row>
    <row r="56" spans="1:9" ht="34.5" customHeight="1">
      <c r="A56" s="18" t="s">
        <v>51</v>
      </c>
      <c r="B56" s="22"/>
      <c r="C56" s="115" t="s">
        <v>52</v>
      </c>
      <c r="D56" s="72"/>
      <c r="E56" s="15">
        <f t="shared" si="1"/>
        <v>37</v>
      </c>
      <c r="F56" s="58">
        <v>72897.7</v>
      </c>
      <c r="G56" s="58">
        <f>G57+5000</f>
        <v>74714.1</v>
      </c>
      <c r="I56" s="54"/>
    </row>
    <row r="57" spans="1:9" ht="25.5" customHeight="1">
      <c r="A57" s="26" t="s">
        <v>45</v>
      </c>
      <c r="B57" s="21" t="s">
        <v>53</v>
      </c>
      <c r="C57" s="115" t="s">
        <v>53</v>
      </c>
      <c r="D57" s="72"/>
      <c r="E57" s="15">
        <f t="shared" si="1"/>
        <v>38</v>
      </c>
      <c r="F57" s="57">
        <v>68299.6</v>
      </c>
      <c r="G57" s="57">
        <v>69714.1</v>
      </c>
      <c r="I57" s="54"/>
    </row>
    <row r="58" spans="1:7" ht="25.5" customHeight="1">
      <c r="A58" s="73" t="s">
        <v>27</v>
      </c>
      <c r="B58" s="74"/>
      <c r="C58" s="74"/>
      <c r="D58" s="75"/>
      <c r="E58" s="15">
        <f t="shared" si="1"/>
        <v>39</v>
      </c>
      <c r="F58" s="58">
        <f>F59+4800</f>
        <v>17537.9</v>
      </c>
      <c r="G58" s="58">
        <f>G59+4719.4</f>
        <v>18098.1</v>
      </c>
    </row>
    <row r="59" spans="1:9" ht="32.25" customHeight="1">
      <c r="A59" s="42" t="s">
        <v>3</v>
      </c>
      <c r="B59" s="112" t="s">
        <v>46</v>
      </c>
      <c r="C59" s="113"/>
      <c r="D59" s="114"/>
      <c r="E59" s="15">
        <f t="shared" si="1"/>
        <v>40</v>
      </c>
      <c r="F59" s="59">
        <f>10897.9+1840</f>
        <v>12737.9</v>
      </c>
      <c r="G59" s="59">
        <f>12904.7+474</f>
        <v>13378.7</v>
      </c>
      <c r="I59" s="54"/>
    </row>
    <row r="60" spans="1:7" ht="25.5" customHeight="1">
      <c r="A60" s="103" t="s">
        <v>16</v>
      </c>
      <c r="B60" s="104"/>
      <c r="C60" s="104"/>
      <c r="D60" s="67"/>
      <c r="E60" s="15">
        <f t="shared" si="1"/>
        <v>41</v>
      </c>
      <c r="F60" s="57">
        <f>6615.1-2000</f>
        <v>4615.1</v>
      </c>
      <c r="G60" s="57">
        <v>4799.7</v>
      </c>
    </row>
    <row r="61" spans="1:7" ht="25.5" customHeight="1">
      <c r="A61" s="109" t="s">
        <v>3</v>
      </c>
      <c r="B61" s="110"/>
      <c r="C61" s="108" t="s">
        <v>17</v>
      </c>
      <c r="D61" s="75"/>
      <c r="E61" s="15">
        <f t="shared" si="1"/>
        <v>42</v>
      </c>
      <c r="F61" s="48">
        <v>1500</v>
      </c>
      <c r="G61" s="48">
        <v>1500</v>
      </c>
    </row>
    <row r="62" spans="1:7" ht="25.5" customHeight="1">
      <c r="A62" s="76"/>
      <c r="B62" s="77"/>
      <c r="C62" s="66" t="s">
        <v>18</v>
      </c>
      <c r="D62" s="67"/>
      <c r="E62" s="15">
        <f t="shared" si="1"/>
        <v>43</v>
      </c>
      <c r="F62" s="47">
        <v>1500</v>
      </c>
      <c r="G62" s="47">
        <v>1600</v>
      </c>
    </row>
    <row r="63" spans="1:7" ht="25.5" customHeight="1">
      <c r="A63" s="111" t="s">
        <v>73</v>
      </c>
      <c r="B63" s="68"/>
      <c r="C63" s="68"/>
      <c r="D63" s="69"/>
      <c r="E63" s="15">
        <f t="shared" si="1"/>
        <v>44</v>
      </c>
      <c r="F63" s="52">
        <f>F50+F51+F53+F54+F55+F58+F60</f>
        <v>121222.5</v>
      </c>
      <c r="G63" s="52">
        <f>G50+G51+G53+G54+G55+G58+G60</f>
        <v>125527.8</v>
      </c>
    </row>
    <row r="64" spans="1:9" ht="25.5" customHeight="1">
      <c r="A64" s="103" t="s">
        <v>19</v>
      </c>
      <c r="B64" s="104"/>
      <c r="C64" s="104"/>
      <c r="D64" s="67"/>
      <c r="E64" s="15">
        <f t="shared" si="1"/>
        <v>45</v>
      </c>
      <c r="F64" s="47">
        <v>844.8</v>
      </c>
      <c r="G64" s="47"/>
      <c r="I64" s="54"/>
    </row>
    <row r="65" spans="1:7" ht="25.5" customHeight="1">
      <c r="A65" s="73" t="s">
        <v>66</v>
      </c>
      <c r="B65" s="74"/>
      <c r="C65" s="74"/>
      <c r="D65" s="75"/>
      <c r="E65" s="15">
        <f t="shared" si="1"/>
        <v>46</v>
      </c>
      <c r="F65" s="51">
        <f>F63+F64</f>
        <v>122067.3</v>
      </c>
      <c r="G65" s="51">
        <f>G63+G64</f>
        <v>125527.8</v>
      </c>
    </row>
    <row r="66" spans="1:7" ht="25.5" customHeight="1">
      <c r="A66" s="76" t="s">
        <v>1</v>
      </c>
      <c r="B66" s="77"/>
      <c r="C66" s="66" t="s">
        <v>20</v>
      </c>
      <c r="D66" s="67"/>
      <c r="E66" s="15">
        <f t="shared" si="1"/>
        <v>47</v>
      </c>
      <c r="F66" s="47">
        <f>F65-F68</f>
        <v>117623.8</v>
      </c>
      <c r="G66" s="47">
        <f>G65-G68</f>
        <v>121084.3</v>
      </c>
    </row>
    <row r="67" spans="1:7" ht="25.5" customHeight="1">
      <c r="A67" s="76"/>
      <c r="B67" s="77"/>
      <c r="C67" s="14" t="s">
        <v>51</v>
      </c>
      <c r="D67" s="24" t="s">
        <v>54</v>
      </c>
      <c r="E67" s="15">
        <f t="shared" si="1"/>
        <v>48</v>
      </c>
      <c r="F67" s="47">
        <v>385.6</v>
      </c>
      <c r="G67" s="47"/>
    </row>
    <row r="68" spans="1:7" ht="25.5" customHeight="1">
      <c r="A68" s="76"/>
      <c r="B68" s="77"/>
      <c r="C68" s="66" t="s">
        <v>21</v>
      </c>
      <c r="D68" s="67"/>
      <c r="E68" s="15">
        <f t="shared" si="1"/>
        <v>49</v>
      </c>
      <c r="F68" s="47">
        <f>F25</f>
        <v>4443.5</v>
      </c>
      <c r="G68" s="47">
        <f>G25</f>
        <v>4443.5</v>
      </c>
    </row>
    <row r="69" spans="1:7" ht="25.5" customHeight="1">
      <c r="A69" s="76"/>
      <c r="B69" s="77"/>
      <c r="C69" s="66" t="s">
        <v>22</v>
      </c>
      <c r="D69" s="67"/>
      <c r="E69" s="15">
        <f t="shared" si="1"/>
        <v>50</v>
      </c>
      <c r="F69" s="47"/>
      <c r="G69" s="47"/>
    </row>
    <row r="70" spans="1:7" ht="25.5" customHeight="1">
      <c r="A70" s="86" t="s">
        <v>74</v>
      </c>
      <c r="B70" s="87"/>
      <c r="C70" s="87"/>
      <c r="D70" s="88"/>
      <c r="E70" s="15">
        <f t="shared" si="1"/>
        <v>51</v>
      </c>
      <c r="F70" s="52">
        <f>F71+F72</f>
        <v>6300</v>
      </c>
      <c r="G70" s="52">
        <f>G71+G72</f>
        <v>5100</v>
      </c>
    </row>
    <row r="71" spans="1:7" ht="25.5" customHeight="1">
      <c r="A71" s="73" t="s">
        <v>61</v>
      </c>
      <c r="B71" s="74"/>
      <c r="C71" s="74"/>
      <c r="D71" s="75"/>
      <c r="E71" s="15">
        <f t="shared" si="1"/>
        <v>52</v>
      </c>
      <c r="F71" s="48"/>
      <c r="G71" s="48"/>
    </row>
    <row r="72" spans="1:7" ht="25.5" customHeight="1">
      <c r="A72" s="73" t="s">
        <v>62</v>
      </c>
      <c r="B72" s="74"/>
      <c r="C72" s="74"/>
      <c r="D72" s="75"/>
      <c r="E72" s="15">
        <f t="shared" si="1"/>
        <v>53</v>
      </c>
      <c r="F72" s="47">
        <v>6300</v>
      </c>
      <c r="G72" s="47">
        <v>5100</v>
      </c>
    </row>
    <row r="73" spans="1:8" ht="25.5" customHeight="1">
      <c r="A73" s="105" t="s">
        <v>75</v>
      </c>
      <c r="B73" s="106"/>
      <c r="C73" s="106"/>
      <c r="D73" s="107"/>
      <c r="E73" s="15">
        <f t="shared" si="1"/>
        <v>54</v>
      </c>
      <c r="F73" s="51">
        <f>F13-F48</f>
        <v>4733.300000000003</v>
      </c>
      <c r="G73" s="51">
        <f>G13-G48</f>
        <v>3034.4999999999854</v>
      </c>
      <c r="H73" s="40"/>
    </row>
    <row r="74" spans="1:7" ht="25.5" customHeight="1">
      <c r="A74" s="105" t="s">
        <v>23</v>
      </c>
      <c r="B74" s="106"/>
      <c r="C74" s="106"/>
      <c r="D74" s="107"/>
      <c r="E74" s="15">
        <f t="shared" si="1"/>
        <v>55</v>
      </c>
      <c r="F74" s="47">
        <v>1600</v>
      </c>
      <c r="G74" s="47">
        <v>1100</v>
      </c>
    </row>
    <row r="75" spans="1:7" ht="25.5" customHeight="1">
      <c r="A75" s="78" t="s">
        <v>24</v>
      </c>
      <c r="B75" s="79"/>
      <c r="C75" s="79"/>
      <c r="D75" s="119"/>
      <c r="E75" s="15">
        <f t="shared" si="1"/>
        <v>56</v>
      </c>
      <c r="F75" s="47">
        <v>140</v>
      </c>
      <c r="G75" s="47">
        <v>140</v>
      </c>
    </row>
    <row r="76" spans="1:7" ht="25.5" customHeight="1">
      <c r="A76" s="78" t="s">
        <v>76</v>
      </c>
      <c r="B76" s="79"/>
      <c r="C76" s="79"/>
      <c r="D76" s="119"/>
      <c r="E76" s="15">
        <f t="shared" si="1"/>
        <v>57</v>
      </c>
      <c r="F76" s="51">
        <f>F73+F74-F75</f>
        <v>6193.300000000003</v>
      </c>
      <c r="G76" s="51">
        <f>G73+G74-G75</f>
        <v>3994.4999999999854</v>
      </c>
    </row>
    <row r="77" spans="1:7" ht="25.5" customHeight="1">
      <c r="A77" s="78" t="s">
        <v>77</v>
      </c>
      <c r="B77" s="79"/>
      <c r="C77" s="79"/>
      <c r="D77" s="119"/>
      <c r="E77" s="15">
        <f t="shared" si="1"/>
        <v>58</v>
      </c>
      <c r="F77" s="51">
        <f>F78-F79</f>
        <v>0</v>
      </c>
      <c r="G77" s="51">
        <f>G78-G79</f>
        <v>0</v>
      </c>
    </row>
    <row r="78" spans="1:7" ht="25.5" customHeight="1">
      <c r="A78" s="103" t="s">
        <v>25</v>
      </c>
      <c r="B78" s="104"/>
      <c r="C78" s="104"/>
      <c r="D78" s="67"/>
      <c r="E78" s="15">
        <f t="shared" si="1"/>
        <v>59</v>
      </c>
      <c r="F78" s="47"/>
      <c r="G78" s="47"/>
    </row>
    <row r="79" spans="1:7" ht="25.5" customHeight="1">
      <c r="A79" s="103" t="s">
        <v>26</v>
      </c>
      <c r="B79" s="104"/>
      <c r="C79" s="104"/>
      <c r="D79" s="67"/>
      <c r="E79" s="15">
        <f t="shared" si="1"/>
        <v>60</v>
      </c>
      <c r="F79" s="47"/>
      <c r="G79" s="47"/>
    </row>
    <row r="80" spans="1:7" ht="25.5" customHeight="1">
      <c r="A80" s="105" t="s">
        <v>78</v>
      </c>
      <c r="B80" s="106"/>
      <c r="C80" s="106"/>
      <c r="D80" s="107"/>
      <c r="E80" s="15">
        <f t="shared" si="1"/>
        <v>61</v>
      </c>
      <c r="F80" s="51">
        <f>F76+F77</f>
        <v>6193.300000000003</v>
      </c>
      <c r="G80" s="51">
        <f>G76+G77</f>
        <v>3994.4999999999854</v>
      </c>
    </row>
    <row r="81" spans="1:7" ht="25.5" customHeight="1">
      <c r="A81" s="105" t="s">
        <v>59</v>
      </c>
      <c r="B81" s="106"/>
      <c r="C81" s="106"/>
      <c r="D81" s="107"/>
      <c r="E81" s="15">
        <f t="shared" si="1"/>
        <v>62</v>
      </c>
      <c r="F81" s="47"/>
      <c r="G81" s="47"/>
    </row>
    <row r="82" spans="1:7" ht="25.5" customHeight="1">
      <c r="A82" s="105" t="s">
        <v>44</v>
      </c>
      <c r="B82" s="106"/>
      <c r="C82" s="106"/>
      <c r="D82" s="107"/>
      <c r="E82" s="15">
        <f t="shared" si="1"/>
        <v>63</v>
      </c>
      <c r="F82" s="47"/>
      <c r="G82" s="47"/>
    </row>
    <row r="83" spans="1:7" ht="25.5" customHeight="1" thickBot="1">
      <c r="A83" s="116" t="s">
        <v>79</v>
      </c>
      <c r="B83" s="117"/>
      <c r="C83" s="117"/>
      <c r="D83" s="118"/>
      <c r="E83" s="27">
        <f t="shared" si="1"/>
        <v>64</v>
      </c>
      <c r="F83" s="53">
        <f>F80-F81-F82</f>
        <v>6193.300000000003</v>
      </c>
      <c r="G83" s="53">
        <f>G80-G81-G82</f>
        <v>3994.4999999999854</v>
      </c>
    </row>
    <row r="84" spans="1:7" ht="15">
      <c r="A84" s="139" t="s">
        <v>84</v>
      </c>
      <c r="B84" s="139"/>
      <c r="C84" s="139"/>
      <c r="D84" s="139"/>
      <c r="E84" s="139"/>
      <c r="F84" s="139"/>
      <c r="G84" s="37"/>
    </row>
    <row r="85" spans="1:7" ht="33.75" customHeight="1">
      <c r="A85" s="61" t="s">
        <v>82</v>
      </c>
      <c r="B85" s="61"/>
      <c r="C85" s="61"/>
      <c r="D85" s="61"/>
      <c r="E85" s="17"/>
      <c r="F85" s="37"/>
      <c r="G85" s="37"/>
    </row>
    <row r="86" spans="1:7" ht="15">
      <c r="A86" s="61" t="s">
        <v>87</v>
      </c>
      <c r="B86" s="61"/>
      <c r="C86" s="61"/>
      <c r="D86" s="61"/>
      <c r="E86" s="17"/>
      <c r="F86" s="37"/>
      <c r="G86" s="37"/>
    </row>
    <row r="87" spans="1:7" ht="15">
      <c r="A87" s="62"/>
      <c r="B87" s="62"/>
      <c r="C87" s="62"/>
      <c r="D87" s="62"/>
      <c r="E87" s="17"/>
      <c r="F87" s="37"/>
      <c r="G87" s="37"/>
    </row>
    <row r="88" spans="1:7" ht="15">
      <c r="A88" s="16"/>
      <c r="B88" s="16"/>
      <c r="C88" s="10"/>
      <c r="D88" s="10"/>
      <c r="E88" s="17"/>
      <c r="F88" s="37"/>
      <c r="G88" s="37"/>
    </row>
    <row r="89" spans="1:7" ht="15">
      <c r="A89" s="16"/>
      <c r="B89" s="16"/>
      <c r="C89" s="10"/>
      <c r="D89" s="10"/>
      <c r="E89" s="17"/>
      <c r="F89" s="37"/>
      <c r="G89" s="37"/>
    </row>
    <row r="90" spans="1:7" ht="15">
      <c r="A90" s="16"/>
      <c r="B90" s="16"/>
      <c r="C90" s="10"/>
      <c r="D90" s="10"/>
      <c r="E90" s="17"/>
      <c r="F90" s="37"/>
      <c r="G90" s="37"/>
    </row>
    <row r="91" spans="1:7" ht="15">
      <c r="A91" s="16"/>
      <c r="B91" s="16"/>
      <c r="C91" s="10"/>
      <c r="D91" s="10"/>
      <c r="E91" s="17"/>
      <c r="F91" s="37"/>
      <c r="G91" s="37"/>
    </row>
    <row r="92" spans="1:7" ht="15">
      <c r="A92" s="16"/>
      <c r="B92" s="16"/>
      <c r="C92" s="10"/>
      <c r="D92" s="10"/>
      <c r="E92" s="17"/>
      <c r="F92" s="37"/>
      <c r="G92" s="37"/>
    </row>
    <row r="93" spans="1:7" ht="15">
      <c r="A93" s="16"/>
      <c r="B93" s="16"/>
      <c r="C93" s="10"/>
      <c r="D93" s="10"/>
      <c r="E93" s="17"/>
      <c r="F93" s="37"/>
      <c r="G93" s="37"/>
    </row>
    <row r="94" spans="1:7" ht="15">
      <c r="A94" s="16"/>
      <c r="B94" s="16"/>
      <c r="C94" s="10"/>
      <c r="D94" s="10"/>
      <c r="E94" s="17"/>
      <c r="F94" s="37"/>
      <c r="G94" s="37"/>
    </row>
    <row r="95" spans="1:7" ht="15">
      <c r="A95" s="16"/>
      <c r="B95" s="16"/>
      <c r="C95" s="10"/>
      <c r="D95" s="10"/>
      <c r="E95" s="17"/>
      <c r="F95" s="37"/>
      <c r="G95" s="37"/>
    </row>
    <row r="96" spans="1:7" ht="15">
      <c r="A96" s="16"/>
      <c r="B96" s="16"/>
      <c r="C96" s="10"/>
      <c r="D96" s="10"/>
      <c r="E96" s="17"/>
      <c r="F96" s="37"/>
      <c r="G96" s="37"/>
    </row>
    <row r="97" spans="1:7" ht="15">
      <c r="A97" s="16"/>
      <c r="B97" s="16"/>
      <c r="C97" s="10"/>
      <c r="D97" s="10"/>
      <c r="E97" s="17"/>
      <c r="F97" s="37"/>
      <c r="G97" s="37"/>
    </row>
    <row r="98" spans="1:7" ht="15">
      <c r="A98" s="16"/>
      <c r="B98" s="16"/>
      <c r="C98" s="10"/>
      <c r="D98" s="10"/>
      <c r="E98" s="17"/>
      <c r="F98" s="37"/>
      <c r="G98" s="37"/>
    </row>
    <row r="99" spans="1:7" ht="15">
      <c r="A99" s="16"/>
      <c r="B99" s="16"/>
      <c r="C99" s="10"/>
      <c r="D99" s="10"/>
      <c r="E99" s="17"/>
      <c r="F99" s="37"/>
      <c r="G99" s="37"/>
    </row>
    <row r="100" spans="1:7" ht="15">
      <c r="A100" s="16"/>
      <c r="B100" s="16"/>
      <c r="C100" s="10"/>
      <c r="D100" s="10"/>
      <c r="E100" s="17"/>
      <c r="F100" s="37"/>
      <c r="G100" s="37"/>
    </row>
    <row r="101" spans="1:7" ht="15">
      <c r="A101" s="16"/>
      <c r="B101" s="16"/>
      <c r="C101" s="10"/>
      <c r="D101" s="10"/>
      <c r="E101" s="17"/>
      <c r="F101" s="37"/>
      <c r="G101" s="37"/>
    </row>
    <row r="102" spans="1:7" ht="15">
      <c r="A102" s="16"/>
      <c r="B102" s="16"/>
      <c r="C102" s="10"/>
      <c r="D102" s="10"/>
      <c r="E102" s="17"/>
      <c r="F102" s="37"/>
      <c r="G102" s="37"/>
    </row>
    <row r="103" spans="1:7" ht="15">
      <c r="A103" s="16"/>
      <c r="B103" s="16"/>
      <c r="C103" s="10"/>
      <c r="D103" s="10"/>
      <c r="E103" s="17"/>
      <c r="F103" s="37"/>
      <c r="G103" s="37"/>
    </row>
    <row r="104" spans="1:7" ht="15">
      <c r="A104" s="16"/>
      <c r="B104" s="16"/>
      <c r="C104" s="10"/>
      <c r="D104" s="10"/>
      <c r="E104" s="17"/>
      <c r="F104" s="37"/>
      <c r="G104" s="37"/>
    </row>
    <row r="105" spans="1:7" ht="15">
      <c r="A105" s="16"/>
      <c r="B105" s="16"/>
      <c r="C105" s="10"/>
      <c r="D105" s="10"/>
      <c r="E105" s="17"/>
      <c r="F105" s="37"/>
      <c r="G105" s="37"/>
    </row>
    <row r="106" spans="1:7" ht="15">
      <c r="A106" s="16"/>
      <c r="B106" s="16"/>
      <c r="C106" s="10"/>
      <c r="D106" s="10"/>
      <c r="E106" s="17"/>
      <c r="F106" s="37"/>
      <c r="G106" s="37"/>
    </row>
    <row r="107" spans="1:7" ht="15">
      <c r="A107" s="16"/>
      <c r="B107" s="16"/>
      <c r="C107" s="10"/>
      <c r="D107" s="10"/>
      <c r="E107" s="17"/>
      <c r="F107" s="37"/>
      <c r="G107" s="37"/>
    </row>
    <row r="108" spans="1:7" ht="15">
      <c r="A108" s="16"/>
      <c r="B108" s="16"/>
      <c r="C108" s="10"/>
      <c r="D108" s="10"/>
      <c r="E108" s="17"/>
      <c r="F108" s="37"/>
      <c r="G108" s="37"/>
    </row>
    <row r="109" spans="1:7" ht="15">
      <c r="A109" s="16"/>
      <c r="B109" s="16"/>
      <c r="C109" s="10"/>
      <c r="D109" s="10"/>
      <c r="E109" s="17"/>
      <c r="F109" s="37"/>
      <c r="G109" s="37"/>
    </row>
    <row r="110" spans="1:7" ht="15">
      <c r="A110" s="16"/>
      <c r="B110" s="16"/>
      <c r="C110" s="10"/>
      <c r="D110" s="10"/>
      <c r="E110" s="17"/>
      <c r="F110" s="37"/>
      <c r="G110" s="37"/>
    </row>
    <row r="111" spans="1:7" ht="15">
      <c r="A111" s="16"/>
      <c r="B111" s="16"/>
      <c r="C111" s="10"/>
      <c r="D111" s="10"/>
      <c r="E111" s="17"/>
      <c r="F111" s="37"/>
      <c r="G111" s="37"/>
    </row>
    <row r="112" spans="1:7" ht="15">
      <c r="A112" s="16"/>
      <c r="B112" s="16"/>
      <c r="C112" s="10"/>
      <c r="D112" s="10"/>
      <c r="E112" s="17"/>
      <c r="F112" s="37"/>
      <c r="G112" s="37"/>
    </row>
    <row r="113" spans="1:7" ht="15">
      <c r="A113" s="16"/>
      <c r="B113" s="16"/>
      <c r="C113" s="10"/>
      <c r="D113" s="10"/>
      <c r="E113" s="17"/>
      <c r="F113" s="37"/>
      <c r="G113" s="37"/>
    </row>
    <row r="114" spans="1:7" ht="15">
      <c r="A114" s="16"/>
      <c r="B114" s="16"/>
      <c r="C114" s="10"/>
      <c r="D114" s="10"/>
      <c r="E114" s="17"/>
      <c r="F114" s="37"/>
      <c r="G114" s="37"/>
    </row>
    <row r="115" spans="1:7" ht="15">
      <c r="A115" s="16"/>
      <c r="B115" s="16"/>
      <c r="C115" s="10"/>
      <c r="D115" s="10"/>
      <c r="E115" s="17"/>
      <c r="F115" s="37"/>
      <c r="G115" s="37"/>
    </row>
    <row r="116" spans="1:7" ht="15">
      <c r="A116" s="16"/>
      <c r="B116" s="16"/>
      <c r="C116" s="10"/>
      <c r="D116" s="10"/>
      <c r="E116" s="17"/>
      <c r="F116" s="37"/>
      <c r="G116" s="37"/>
    </row>
    <row r="117" spans="1:7" ht="12.75">
      <c r="A117" s="16"/>
      <c r="B117" s="16"/>
      <c r="C117" s="10"/>
      <c r="D117" s="10"/>
      <c r="E117" s="17"/>
      <c r="F117" s="8"/>
      <c r="G117" s="8"/>
    </row>
    <row r="118" spans="1:7" ht="12.75">
      <c r="A118" s="16"/>
      <c r="B118" s="16"/>
      <c r="C118" s="10"/>
      <c r="D118" s="10"/>
      <c r="E118" s="17"/>
      <c r="F118" s="8"/>
      <c r="G118" s="8"/>
    </row>
    <row r="119" spans="1:7" ht="12.75">
      <c r="A119" s="16"/>
      <c r="B119" s="16"/>
      <c r="C119" s="10"/>
      <c r="D119" s="10"/>
      <c r="E119" s="17"/>
      <c r="F119" s="8"/>
      <c r="G119" s="8"/>
    </row>
    <row r="120" spans="1:7" ht="12.75">
      <c r="A120" s="16"/>
      <c r="B120" s="16"/>
      <c r="C120" s="10"/>
      <c r="D120" s="10"/>
      <c r="E120" s="17"/>
      <c r="F120" s="8"/>
      <c r="G120" s="8"/>
    </row>
    <row r="121" spans="1:7" ht="12.75">
      <c r="A121" s="16"/>
      <c r="B121" s="16"/>
      <c r="C121" s="10"/>
      <c r="D121" s="10"/>
      <c r="E121" s="17"/>
      <c r="F121" s="8"/>
      <c r="G121" s="8"/>
    </row>
    <row r="122" spans="1:7" ht="12.75">
      <c r="A122" s="16"/>
      <c r="B122" s="16"/>
      <c r="C122" s="10"/>
      <c r="D122" s="10"/>
      <c r="E122" s="17"/>
      <c r="F122" s="8"/>
      <c r="G122" s="8"/>
    </row>
    <row r="123" spans="1:7" ht="12.75">
      <c r="A123" s="16"/>
      <c r="B123" s="16"/>
      <c r="C123" s="10"/>
      <c r="D123" s="10"/>
      <c r="E123" s="17"/>
      <c r="F123" s="8"/>
      <c r="G123" s="8"/>
    </row>
    <row r="124" spans="1:7" ht="12.75">
      <c r="A124" s="16"/>
      <c r="B124" s="16"/>
      <c r="C124" s="10"/>
      <c r="D124" s="10"/>
      <c r="E124" s="17"/>
      <c r="F124" s="8"/>
      <c r="G124" s="8"/>
    </row>
    <row r="125" spans="1:7" ht="12.75">
      <c r="A125" s="16"/>
      <c r="B125" s="16"/>
      <c r="C125" s="10"/>
      <c r="D125" s="10"/>
      <c r="E125" s="17"/>
      <c r="F125" s="8"/>
      <c r="G125" s="8"/>
    </row>
    <row r="126" spans="1:7" ht="12.75">
      <c r="A126" s="16"/>
      <c r="B126" s="16"/>
      <c r="C126" s="10"/>
      <c r="D126" s="10"/>
      <c r="E126" s="17"/>
      <c r="F126" s="8"/>
      <c r="G126" s="8"/>
    </row>
    <row r="127" spans="1:7" ht="12.75">
      <c r="A127" s="16"/>
      <c r="B127" s="16"/>
      <c r="C127" s="10"/>
      <c r="D127" s="10"/>
      <c r="E127" s="17"/>
      <c r="F127" s="8"/>
      <c r="G127" s="8"/>
    </row>
    <row r="128" spans="1:7" ht="12.75">
      <c r="A128" s="16"/>
      <c r="B128" s="16"/>
      <c r="C128" s="10"/>
      <c r="D128" s="10"/>
      <c r="E128" s="17"/>
      <c r="F128" s="8"/>
      <c r="G128" s="8"/>
    </row>
    <row r="129" spans="1:7" ht="12.75">
      <c r="A129" s="16"/>
      <c r="B129" s="16"/>
      <c r="C129" s="10"/>
      <c r="D129" s="10"/>
      <c r="E129" s="17"/>
      <c r="F129" s="8"/>
      <c r="G129" s="8"/>
    </row>
    <row r="130" spans="1:7" ht="12.75">
      <c r="A130" s="16"/>
      <c r="B130" s="16"/>
      <c r="C130" s="10"/>
      <c r="D130" s="10"/>
      <c r="E130" s="17"/>
      <c r="F130" s="8"/>
      <c r="G130" s="8"/>
    </row>
    <row r="131" spans="1:7" ht="12.75">
      <c r="A131" s="16"/>
      <c r="B131" s="16"/>
      <c r="C131" s="10"/>
      <c r="D131" s="10"/>
      <c r="E131" s="17"/>
      <c r="F131" s="8"/>
      <c r="G131" s="8"/>
    </row>
    <row r="132" spans="1:7" ht="12.75">
      <c r="A132" s="16"/>
      <c r="B132" s="16"/>
      <c r="C132" s="10"/>
      <c r="D132" s="10"/>
      <c r="E132" s="17"/>
      <c r="F132" s="8"/>
      <c r="G132" s="8"/>
    </row>
    <row r="133" spans="1:7" ht="12.75">
      <c r="A133" s="16"/>
      <c r="B133" s="16"/>
      <c r="C133" s="10"/>
      <c r="D133" s="10"/>
      <c r="E133" s="17"/>
      <c r="F133" s="8"/>
      <c r="G133" s="8"/>
    </row>
    <row r="134" spans="1:7" ht="12.75">
      <c r="A134" s="16"/>
      <c r="B134" s="16"/>
      <c r="C134" s="10"/>
      <c r="D134" s="10"/>
      <c r="E134" s="17"/>
      <c r="F134" s="8"/>
      <c r="G134" s="8"/>
    </row>
    <row r="135" spans="1:7" ht="12.75">
      <c r="A135" s="16"/>
      <c r="B135" s="16"/>
      <c r="C135" s="10"/>
      <c r="D135" s="10"/>
      <c r="E135" s="17"/>
      <c r="F135" s="8"/>
      <c r="G135" s="8"/>
    </row>
    <row r="136" spans="1:7" ht="12.75">
      <c r="A136" s="16"/>
      <c r="B136" s="16"/>
      <c r="C136" s="10"/>
      <c r="D136" s="10"/>
      <c r="E136" s="17"/>
      <c r="F136" s="8"/>
      <c r="G136" s="8"/>
    </row>
    <row r="137" spans="1:7" ht="12.75">
      <c r="A137" s="16"/>
      <c r="B137" s="16"/>
      <c r="C137" s="10"/>
      <c r="D137" s="10"/>
      <c r="E137" s="17"/>
      <c r="F137" s="8"/>
      <c r="G137" s="8"/>
    </row>
    <row r="138" spans="1:7" ht="12.75">
      <c r="A138" s="16"/>
      <c r="B138" s="16"/>
      <c r="C138" s="10"/>
      <c r="D138" s="10"/>
      <c r="E138" s="17"/>
      <c r="F138" s="8"/>
      <c r="G138" s="8"/>
    </row>
    <row r="139" spans="1:7" ht="12.75">
      <c r="A139" s="16"/>
      <c r="B139" s="16"/>
      <c r="C139" s="10"/>
      <c r="D139" s="10"/>
      <c r="E139" s="17"/>
      <c r="F139" s="8"/>
      <c r="G139" s="8"/>
    </row>
    <row r="140" spans="1:7" ht="12.75">
      <c r="A140" s="16"/>
      <c r="B140" s="16"/>
      <c r="C140" s="10"/>
      <c r="D140" s="10"/>
      <c r="E140" s="17"/>
      <c r="F140" s="8"/>
      <c r="G140" s="8"/>
    </row>
    <row r="141" spans="1:7" ht="12.75">
      <c r="A141" s="16"/>
      <c r="B141" s="16"/>
      <c r="C141" s="10"/>
      <c r="D141" s="10"/>
      <c r="E141" s="17"/>
      <c r="F141" s="8"/>
      <c r="G141" s="8"/>
    </row>
    <row r="142" spans="1:7" ht="12.75">
      <c r="A142" s="16"/>
      <c r="B142" s="16"/>
      <c r="C142" s="10"/>
      <c r="D142" s="10"/>
      <c r="E142" s="17"/>
      <c r="F142" s="8"/>
      <c r="G142" s="8"/>
    </row>
    <row r="143" spans="1:7" ht="12.75">
      <c r="A143" s="16"/>
      <c r="B143" s="16"/>
      <c r="C143" s="10"/>
      <c r="D143" s="10"/>
      <c r="E143" s="17"/>
      <c r="F143" s="8"/>
      <c r="G143" s="8"/>
    </row>
    <row r="144" spans="1:7" ht="12.75">
      <c r="A144" s="16"/>
      <c r="B144" s="16"/>
      <c r="C144" s="10"/>
      <c r="D144" s="10"/>
      <c r="E144" s="17"/>
      <c r="F144" s="8"/>
      <c r="G144" s="8"/>
    </row>
    <row r="145" spans="1:7" ht="12.75">
      <c r="A145" s="16"/>
      <c r="B145" s="16"/>
      <c r="C145" s="10"/>
      <c r="D145" s="10"/>
      <c r="E145" s="17"/>
      <c r="F145" s="8"/>
      <c r="G145" s="8"/>
    </row>
    <row r="146" spans="1:7" ht="12.75">
      <c r="A146" s="16"/>
      <c r="B146" s="16"/>
      <c r="C146" s="10"/>
      <c r="D146" s="10"/>
      <c r="E146" s="17"/>
      <c r="F146" s="8"/>
      <c r="G146" s="8"/>
    </row>
    <row r="147" spans="1:7" ht="12.75">
      <c r="A147" s="16"/>
      <c r="B147" s="16"/>
      <c r="C147" s="10"/>
      <c r="D147" s="10"/>
      <c r="E147" s="17"/>
      <c r="F147" s="8"/>
      <c r="G147" s="8"/>
    </row>
    <row r="148" spans="1:7" ht="12.75">
      <c r="A148" s="16"/>
      <c r="B148" s="16"/>
      <c r="C148" s="10"/>
      <c r="D148" s="10"/>
      <c r="E148" s="17"/>
      <c r="F148" s="8"/>
      <c r="G148" s="8"/>
    </row>
    <row r="149" spans="1:7" ht="12.75">
      <c r="A149" s="16"/>
      <c r="B149" s="16"/>
      <c r="C149" s="10"/>
      <c r="D149" s="10"/>
      <c r="E149" s="17"/>
      <c r="F149" s="8"/>
      <c r="G149" s="8"/>
    </row>
    <row r="150" spans="1:7" ht="12.75">
      <c r="A150" s="16"/>
      <c r="B150" s="16"/>
      <c r="C150" s="10"/>
      <c r="D150" s="10"/>
      <c r="E150" s="17"/>
      <c r="F150" s="8"/>
      <c r="G150" s="8"/>
    </row>
    <row r="151" spans="1:7" ht="12.75">
      <c r="A151" s="16"/>
      <c r="B151" s="16"/>
      <c r="C151" s="10"/>
      <c r="D151" s="10"/>
      <c r="E151" s="17"/>
      <c r="F151" s="8"/>
      <c r="G151" s="8"/>
    </row>
    <row r="152" spans="1:7" ht="12.75">
      <c r="A152" s="16"/>
      <c r="B152" s="16"/>
      <c r="C152" s="10"/>
      <c r="D152" s="10"/>
      <c r="E152" s="17"/>
      <c r="F152" s="8"/>
      <c r="G152" s="8"/>
    </row>
    <row r="153" spans="1:7" ht="12.75">
      <c r="A153" s="16"/>
      <c r="B153" s="16"/>
      <c r="C153" s="10"/>
      <c r="D153" s="10"/>
      <c r="E153" s="17"/>
      <c r="F153" s="8"/>
      <c r="G153" s="8"/>
    </row>
    <row r="154" spans="1:7" ht="12.75">
      <c r="A154" s="16"/>
      <c r="B154" s="16"/>
      <c r="C154" s="10"/>
      <c r="D154" s="10"/>
      <c r="E154" s="17"/>
      <c r="F154" s="8"/>
      <c r="G154" s="8"/>
    </row>
    <row r="155" spans="1:7" ht="12.75">
      <c r="A155" s="16"/>
      <c r="B155" s="16"/>
      <c r="C155" s="10"/>
      <c r="D155" s="10"/>
      <c r="E155" s="17"/>
      <c r="F155" s="8"/>
      <c r="G155" s="8"/>
    </row>
    <row r="156" spans="1:7" ht="12.75">
      <c r="A156" s="16"/>
      <c r="B156" s="16"/>
      <c r="C156" s="10"/>
      <c r="D156" s="10"/>
      <c r="E156" s="17"/>
      <c r="F156" s="8"/>
      <c r="G156" s="8"/>
    </row>
    <row r="157" spans="1:7" ht="12.75">
      <c r="A157" s="16"/>
      <c r="B157" s="16"/>
      <c r="C157" s="10"/>
      <c r="D157" s="10"/>
      <c r="E157" s="17"/>
      <c r="F157" s="8"/>
      <c r="G157" s="8"/>
    </row>
    <row r="158" spans="1:7" ht="12.75">
      <c r="A158" s="16"/>
      <c r="B158" s="16"/>
      <c r="C158" s="10"/>
      <c r="D158" s="10"/>
      <c r="E158" s="17"/>
      <c r="F158" s="8"/>
      <c r="G158" s="8"/>
    </row>
    <row r="159" spans="1:7" ht="12.75">
      <c r="A159" s="16"/>
      <c r="B159" s="16"/>
      <c r="C159" s="10"/>
      <c r="D159" s="10"/>
      <c r="E159" s="17"/>
      <c r="F159" s="8"/>
      <c r="G159" s="8"/>
    </row>
    <row r="160" spans="1:7" ht="12.75">
      <c r="A160" s="16"/>
      <c r="B160" s="16"/>
      <c r="C160" s="10"/>
      <c r="D160" s="10"/>
      <c r="E160" s="17"/>
      <c r="F160" s="8"/>
      <c r="G160" s="8"/>
    </row>
    <row r="161" spans="1:7" ht="12.75">
      <c r="A161" s="16"/>
      <c r="B161" s="16"/>
      <c r="C161" s="10"/>
      <c r="D161" s="10"/>
      <c r="E161" s="17"/>
      <c r="F161" s="8"/>
      <c r="G161" s="8"/>
    </row>
    <row r="162" spans="1:7" ht="12.75">
      <c r="A162" s="16"/>
      <c r="B162" s="16"/>
      <c r="C162" s="10"/>
      <c r="D162" s="10"/>
      <c r="E162" s="17"/>
      <c r="F162" s="8"/>
      <c r="G162" s="8"/>
    </row>
    <row r="163" spans="1:7" ht="12.75">
      <c r="A163" s="16"/>
      <c r="B163" s="16"/>
      <c r="C163" s="10"/>
      <c r="D163" s="10"/>
      <c r="E163" s="17"/>
      <c r="F163" s="8"/>
      <c r="G163" s="8"/>
    </row>
    <row r="164" spans="1:7" ht="12.75">
      <c r="A164" s="16"/>
      <c r="B164" s="16"/>
      <c r="C164" s="10"/>
      <c r="D164" s="10"/>
      <c r="E164" s="17"/>
      <c r="F164" s="8"/>
      <c r="G164" s="8"/>
    </row>
    <row r="165" spans="1:7" ht="12.75">
      <c r="A165" s="16"/>
      <c r="B165" s="16"/>
      <c r="C165" s="10"/>
      <c r="D165" s="10"/>
      <c r="E165" s="17"/>
      <c r="F165" s="8"/>
      <c r="G165" s="8"/>
    </row>
    <row r="166" spans="1:7" ht="12.75">
      <c r="A166" s="16"/>
      <c r="B166" s="16"/>
      <c r="C166" s="10"/>
      <c r="D166" s="10"/>
      <c r="E166" s="17"/>
      <c r="F166" s="8"/>
      <c r="G166" s="8"/>
    </row>
    <row r="167" spans="1:7" ht="12.75">
      <c r="A167" s="16"/>
      <c r="B167" s="16"/>
      <c r="C167" s="10"/>
      <c r="D167" s="10"/>
      <c r="E167" s="17"/>
      <c r="F167" s="8"/>
      <c r="G167" s="8"/>
    </row>
    <row r="168" spans="1:7" ht="12.75">
      <c r="A168" s="16"/>
      <c r="B168" s="16"/>
      <c r="C168" s="10"/>
      <c r="D168" s="10"/>
      <c r="E168" s="17"/>
      <c r="F168" s="8"/>
      <c r="G168" s="8"/>
    </row>
    <row r="169" spans="1:7" ht="12.75">
      <c r="A169" s="16"/>
      <c r="B169" s="16"/>
      <c r="C169" s="10"/>
      <c r="D169" s="10"/>
      <c r="E169" s="17"/>
      <c r="F169" s="8"/>
      <c r="G169" s="8"/>
    </row>
    <row r="170" spans="1:7" ht="12.75">
      <c r="A170" s="16"/>
      <c r="B170" s="16"/>
      <c r="C170" s="10"/>
      <c r="D170" s="10"/>
      <c r="E170" s="17"/>
      <c r="F170" s="8"/>
      <c r="G170" s="8"/>
    </row>
    <row r="171" spans="1:7" ht="12.75">
      <c r="A171" s="16"/>
      <c r="B171" s="16"/>
      <c r="C171" s="10"/>
      <c r="D171" s="10"/>
      <c r="E171" s="17"/>
      <c r="F171" s="8"/>
      <c r="G171" s="8"/>
    </row>
    <row r="172" spans="1:7" ht="12.75">
      <c r="A172" s="16"/>
      <c r="B172" s="16"/>
      <c r="C172" s="10"/>
      <c r="D172" s="10"/>
      <c r="E172" s="17"/>
      <c r="F172" s="8"/>
      <c r="G172" s="8"/>
    </row>
    <row r="173" spans="1:7" ht="12.75">
      <c r="A173" s="16"/>
      <c r="B173" s="16"/>
      <c r="C173" s="10"/>
      <c r="D173" s="10"/>
      <c r="E173" s="17"/>
      <c r="F173" s="8"/>
      <c r="G173" s="8"/>
    </row>
    <row r="174" spans="1:7" ht="12.75">
      <c r="A174" s="16"/>
      <c r="B174" s="16"/>
      <c r="C174" s="10"/>
      <c r="D174" s="10"/>
      <c r="E174" s="17"/>
      <c r="F174" s="8"/>
      <c r="G174" s="8"/>
    </row>
    <row r="175" spans="1:7" ht="12.75">
      <c r="A175" s="16"/>
      <c r="B175" s="16"/>
      <c r="C175" s="10"/>
      <c r="D175" s="10"/>
      <c r="E175" s="17"/>
      <c r="F175" s="8"/>
      <c r="G175" s="8"/>
    </row>
    <row r="176" spans="1:7" ht="12.75">
      <c r="A176" s="16"/>
      <c r="B176" s="16"/>
      <c r="C176" s="10"/>
      <c r="D176" s="10"/>
      <c r="E176" s="17"/>
      <c r="F176" s="8"/>
      <c r="G176" s="8"/>
    </row>
    <row r="177" spans="1:7" ht="12.75">
      <c r="A177" s="16"/>
      <c r="B177" s="16"/>
      <c r="C177" s="10"/>
      <c r="D177" s="10"/>
      <c r="E177" s="17"/>
      <c r="F177" s="8"/>
      <c r="G177" s="8"/>
    </row>
    <row r="178" spans="1:7" ht="12.75">
      <c r="A178" s="16"/>
      <c r="B178" s="16"/>
      <c r="C178" s="10"/>
      <c r="D178" s="10"/>
      <c r="E178" s="17"/>
      <c r="F178" s="8"/>
      <c r="G178" s="8"/>
    </row>
    <row r="179" spans="1:7" ht="12.75">
      <c r="A179" s="16"/>
      <c r="B179" s="16"/>
      <c r="C179" s="10"/>
      <c r="D179" s="10"/>
      <c r="E179" s="17"/>
      <c r="F179" s="8"/>
      <c r="G179" s="8"/>
    </row>
    <row r="180" spans="1:7" ht="12.75">
      <c r="A180" s="16"/>
      <c r="B180" s="16"/>
      <c r="C180" s="10"/>
      <c r="D180" s="10"/>
      <c r="E180" s="17"/>
      <c r="F180" s="8"/>
      <c r="G180" s="8"/>
    </row>
    <row r="181" spans="1:7" ht="12.75">
      <c r="A181" s="16"/>
      <c r="B181" s="16"/>
      <c r="C181" s="10"/>
      <c r="D181" s="10"/>
      <c r="E181" s="17"/>
      <c r="F181" s="8"/>
      <c r="G181" s="8"/>
    </row>
    <row r="182" spans="1:7" ht="12.75">
      <c r="A182" s="16"/>
      <c r="B182" s="16"/>
      <c r="C182" s="10"/>
      <c r="D182" s="10"/>
      <c r="E182" s="17"/>
      <c r="F182" s="8"/>
      <c r="G182" s="8"/>
    </row>
    <row r="183" spans="1:7" ht="12.75">
      <c r="A183" s="16"/>
      <c r="B183" s="16"/>
      <c r="C183" s="10"/>
      <c r="D183" s="10"/>
      <c r="E183" s="17"/>
      <c r="F183" s="8"/>
      <c r="G183" s="8"/>
    </row>
    <row r="184" spans="1:7" ht="12.75">
      <c r="A184" s="16"/>
      <c r="B184" s="16"/>
      <c r="C184" s="10"/>
      <c r="D184" s="10"/>
      <c r="E184" s="17"/>
      <c r="F184" s="8"/>
      <c r="G184" s="8"/>
    </row>
    <row r="185" spans="1:7" ht="12.75">
      <c r="A185" s="16"/>
      <c r="B185" s="16"/>
      <c r="C185" s="10"/>
      <c r="D185" s="10"/>
      <c r="E185" s="17"/>
      <c r="F185" s="8"/>
      <c r="G185" s="8"/>
    </row>
    <row r="186" spans="1:7" ht="12.75">
      <c r="A186" s="16"/>
      <c r="B186" s="16"/>
      <c r="C186" s="10"/>
      <c r="D186" s="10"/>
      <c r="E186" s="17"/>
      <c r="F186" s="8"/>
      <c r="G186" s="8"/>
    </row>
    <row r="187" spans="1:7" ht="12.75">
      <c r="A187" s="16"/>
      <c r="B187" s="16"/>
      <c r="C187" s="10"/>
      <c r="D187" s="10"/>
      <c r="E187" s="17"/>
      <c r="F187" s="8"/>
      <c r="G187" s="8"/>
    </row>
    <row r="188" spans="1:7" ht="12.75">
      <c r="A188" s="16"/>
      <c r="B188" s="16"/>
      <c r="C188" s="10"/>
      <c r="D188" s="10"/>
      <c r="E188" s="17"/>
      <c r="F188" s="8"/>
      <c r="G188" s="8"/>
    </row>
    <row r="189" spans="1:7" ht="12.75">
      <c r="A189" s="16"/>
      <c r="B189" s="16"/>
      <c r="C189" s="10"/>
      <c r="D189" s="10"/>
      <c r="E189" s="17"/>
      <c r="F189" s="8"/>
      <c r="G189" s="8"/>
    </row>
    <row r="190" spans="1:7" ht="12.75">
      <c r="A190" s="16"/>
      <c r="B190" s="16"/>
      <c r="C190" s="10"/>
      <c r="D190" s="10"/>
      <c r="E190" s="17"/>
      <c r="F190" s="8"/>
      <c r="G190" s="8"/>
    </row>
    <row r="191" spans="1:7" ht="12.75">
      <c r="A191" s="16"/>
      <c r="B191" s="16"/>
      <c r="C191" s="10"/>
      <c r="D191" s="10"/>
      <c r="E191" s="17"/>
      <c r="F191" s="8"/>
      <c r="G191" s="8"/>
    </row>
    <row r="192" spans="1:7" ht="12.75">
      <c r="A192" s="16"/>
      <c r="B192" s="16"/>
      <c r="C192" s="10"/>
      <c r="D192" s="10"/>
      <c r="E192" s="17"/>
      <c r="F192" s="8"/>
      <c r="G192" s="8"/>
    </row>
    <row r="193" spans="1:7" ht="12.75">
      <c r="A193" s="16"/>
      <c r="B193" s="16"/>
      <c r="C193" s="10"/>
      <c r="D193" s="10"/>
      <c r="E193" s="17"/>
      <c r="F193" s="8"/>
      <c r="G193" s="8"/>
    </row>
    <row r="194" spans="1:7" ht="12.75">
      <c r="A194" s="16"/>
      <c r="B194" s="16"/>
      <c r="C194" s="10"/>
      <c r="D194" s="10"/>
      <c r="E194" s="17"/>
      <c r="F194" s="8"/>
      <c r="G194" s="8"/>
    </row>
    <row r="195" spans="1:7" ht="12.75">
      <c r="A195" s="16"/>
      <c r="B195" s="16"/>
      <c r="C195" s="10"/>
      <c r="D195" s="10"/>
      <c r="E195" s="17"/>
      <c r="F195" s="8"/>
      <c r="G195" s="8"/>
    </row>
    <row r="196" spans="1:7" ht="12.75">
      <c r="A196" s="16"/>
      <c r="B196" s="16"/>
      <c r="C196" s="10"/>
      <c r="D196" s="10"/>
      <c r="E196" s="17"/>
      <c r="F196" s="8"/>
      <c r="G196" s="8"/>
    </row>
    <row r="197" spans="1:7" ht="12.75">
      <c r="A197" s="16"/>
      <c r="B197" s="16"/>
      <c r="C197" s="10"/>
      <c r="D197" s="10"/>
      <c r="E197" s="17"/>
      <c r="F197" s="8"/>
      <c r="G197" s="8"/>
    </row>
    <row r="198" spans="1:7" ht="12.75">
      <c r="A198" s="16"/>
      <c r="B198" s="16"/>
      <c r="C198" s="10"/>
      <c r="D198" s="10"/>
      <c r="E198" s="17"/>
      <c r="F198" s="8"/>
      <c r="G198" s="8"/>
    </row>
    <row r="199" spans="1:7" ht="12.75">
      <c r="A199" s="16"/>
      <c r="B199" s="16"/>
      <c r="C199" s="10"/>
      <c r="D199" s="10"/>
      <c r="E199" s="17"/>
      <c r="F199" s="8"/>
      <c r="G199" s="8"/>
    </row>
    <row r="200" spans="1:7" ht="12.75">
      <c r="A200" s="16"/>
      <c r="B200" s="16"/>
      <c r="C200" s="10"/>
      <c r="D200" s="10"/>
      <c r="E200" s="17"/>
      <c r="F200" s="8"/>
      <c r="G200" s="8"/>
    </row>
    <row r="201" spans="1:7" ht="12.75">
      <c r="A201" s="16"/>
      <c r="B201" s="16"/>
      <c r="C201" s="10"/>
      <c r="D201" s="10"/>
      <c r="E201" s="17"/>
      <c r="F201" s="8"/>
      <c r="G201" s="8"/>
    </row>
    <row r="202" spans="1:7" ht="12.75">
      <c r="A202" s="16"/>
      <c r="B202" s="16"/>
      <c r="C202" s="10"/>
      <c r="D202" s="10"/>
      <c r="E202" s="17"/>
      <c r="F202" s="8"/>
      <c r="G202" s="8"/>
    </row>
    <row r="203" spans="1:7" ht="12.75">
      <c r="A203" s="16"/>
      <c r="B203" s="16"/>
      <c r="C203" s="10"/>
      <c r="D203" s="10"/>
      <c r="E203" s="17"/>
      <c r="F203" s="8"/>
      <c r="G203" s="8"/>
    </row>
    <row r="204" spans="1:7" ht="12.75">
      <c r="A204" s="16"/>
      <c r="B204" s="16"/>
      <c r="C204" s="10"/>
      <c r="D204" s="10"/>
      <c r="E204" s="17"/>
      <c r="F204" s="8"/>
      <c r="G204" s="8"/>
    </row>
    <row r="205" spans="1:7" ht="12.75">
      <c r="A205" s="16"/>
      <c r="B205" s="16"/>
      <c r="C205" s="10"/>
      <c r="D205" s="10"/>
      <c r="E205" s="17"/>
      <c r="F205" s="8"/>
      <c r="G205" s="8"/>
    </row>
    <row r="206" spans="1:7" ht="12.75">
      <c r="A206" s="16"/>
      <c r="B206" s="16"/>
      <c r="C206" s="10"/>
      <c r="D206" s="10"/>
      <c r="E206" s="17"/>
      <c r="F206" s="8"/>
      <c r="G206" s="8"/>
    </row>
    <row r="207" spans="1:7" ht="12.75">
      <c r="A207" s="16"/>
      <c r="B207" s="16"/>
      <c r="C207" s="10"/>
      <c r="D207" s="10"/>
      <c r="E207" s="17"/>
      <c r="F207" s="8"/>
      <c r="G207" s="8"/>
    </row>
    <row r="208" spans="1:7" ht="12.75">
      <c r="A208" s="16"/>
      <c r="B208" s="16"/>
      <c r="C208" s="10"/>
      <c r="D208" s="10"/>
      <c r="E208" s="17"/>
      <c r="F208" s="8"/>
      <c r="G208" s="8"/>
    </row>
    <row r="209" spans="1:7" ht="12.75">
      <c r="A209" s="16"/>
      <c r="B209" s="16"/>
      <c r="C209" s="10"/>
      <c r="D209" s="10"/>
      <c r="E209" s="17"/>
      <c r="F209" s="8"/>
      <c r="G209" s="8"/>
    </row>
    <row r="210" spans="1:7" ht="12.75">
      <c r="A210" s="16"/>
      <c r="B210" s="16"/>
      <c r="C210" s="10"/>
      <c r="D210" s="10"/>
      <c r="E210" s="17"/>
      <c r="F210" s="8"/>
      <c r="G210" s="8"/>
    </row>
    <row r="211" spans="1:7" ht="12.75">
      <c r="A211" s="16"/>
      <c r="B211" s="16"/>
      <c r="C211" s="10"/>
      <c r="D211" s="10"/>
      <c r="E211" s="17"/>
      <c r="F211" s="8"/>
      <c r="G211" s="8"/>
    </row>
    <row r="212" spans="1:7" ht="12.75">
      <c r="A212" s="16"/>
      <c r="B212" s="16"/>
      <c r="C212" s="10"/>
      <c r="D212" s="10"/>
      <c r="E212" s="17"/>
      <c r="F212" s="8"/>
      <c r="G212" s="8"/>
    </row>
    <row r="213" spans="1:7" ht="12.75">
      <c r="A213" s="16"/>
      <c r="B213" s="16"/>
      <c r="C213" s="10"/>
      <c r="D213" s="10"/>
      <c r="E213" s="17"/>
      <c r="F213" s="8"/>
      <c r="G213" s="8"/>
    </row>
    <row r="214" spans="1:7" ht="12.75">
      <c r="A214" s="16"/>
      <c r="B214" s="16"/>
      <c r="C214" s="10"/>
      <c r="D214" s="10"/>
      <c r="E214" s="17"/>
      <c r="F214" s="8"/>
      <c r="G214" s="8"/>
    </row>
    <row r="215" spans="1:7" ht="12.75">
      <c r="A215" s="16"/>
      <c r="B215" s="16"/>
      <c r="C215" s="10"/>
      <c r="D215" s="10"/>
      <c r="E215" s="17"/>
      <c r="F215" s="8"/>
      <c r="G215" s="8"/>
    </row>
    <row r="216" spans="1:7" ht="12.75">
      <c r="A216" s="16"/>
      <c r="B216" s="16"/>
      <c r="C216" s="10"/>
      <c r="D216" s="10"/>
      <c r="E216" s="17"/>
      <c r="F216" s="8"/>
      <c r="G216" s="8"/>
    </row>
    <row r="217" spans="1:7" ht="12.75">
      <c r="A217" s="16"/>
      <c r="B217" s="16"/>
      <c r="C217" s="10"/>
      <c r="D217" s="10"/>
      <c r="E217" s="17"/>
      <c r="F217" s="8"/>
      <c r="G217" s="8"/>
    </row>
    <row r="218" spans="1:7" ht="12.75">
      <c r="A218" s="16"/>
      <c r="B218" s="16"/>
      <c r="C218" s="10"/>
      <c r="D218" s="10"/>
      <c r="E218" s="17"/>
      <c r="F218" s="8"/>
      <c r="G218" s="8"/>
    </row>
    <row r="219" spans="1:7" ht="12.75">
      <c r="A219" s="16"/>
      <c r="B219" s="16"/>
      <c r="C219" s="10"/>
      <c r="D219" s="10"/>
      <c r="E219" s="17"/>
      <c r="F219" s="8"/>
      <c r="G219" s="8"/>
    </row>
    <row r="220" spans="1:7" ht="12.75">
      <c r="A220" s="16"/>
      <c r="B220" s="16"/>
      <c r="C220" s="10"/>
      <c r="D220" s="10"/>
      <c r="E220" s="17"/>
      <c r="F220" s="8"/>
      <c r="G220" s="8"/>
    </row>
    <row r="221" spans="1:7" ht="12.75">
      <c r="A221" s="16"/>
      <c r="B221" s="16"/>
      <c r="C221" s="10"/>
      <c r="D221" s="10"/>
      <c r="E221" s="17"/>
      <c r="F221" s="8"/>
      <c r="G221" s="8"/>
    </row>
    <row r="222" spans="1:7" ht="12.75">
      <c r="A222" s="16"/>
      <c r="B222" s="16"/>
      <c r="C222" s="10"/>
      <c r="D222" s="10"/>
      <c r="E222" s="17"/>
      <c r="F222" s="8"/>
      <c r="G222" s="8"/>
    </row>
    <row r="223" spans="1:7" ht="12.75">
      <c r="A223" s="16"/>
      <c r="B223" s="16"/>
      <c r="C223" s="10"/>
      <c r="D223" s="10"/>
      <c r="E223" s="17"/>
      <c r="F223" s="8"/>
      <c r="G223" s="8"/>
    </row>
  </sheetData>
  <sheetProtection/>
  <mergeCells count="80">
    <mergeCell ref="F4:G6"/>
    <mergeCell ref="A84:F84"/>
    <mergeCell ref="G9:G11"/>
    <mergeCell ref="G44:G46"/>
    <mergeCell ref="F9:F11"/>
    <mergeCell ref="F44:F46"/>
    <mergeCell ref="A38:D38"/>
    <mergeCell ref="C57:D57"/>
    <mergeCell ref="A55:D55"/>
    <mergeCell ref="B52:D52"/>
    <mergeCell ref="A51:D51"/>
    <mergeCell ref="A50:D50"/>
    <mergeCell ref="A53:D53"/>
    <mergeCell ref="A54:D54"/>
    <mergeCell ref="A14:D14"/>
    <mergeCell ref="A13:D13"/>
    <mergeCell ref="C33:D33"/>
    <mergeCell ref="C17:C20"/>
    <mergeCell ref="A16:B24"/>
    <mergeCell ref="C16:D16"/>
    <mergeCell ref="C22:D22"/>
    <mergeCell ref="C21:D21"/>
    <mergeCell ref="C24:D24"/>
    <mergeCell ref="A82:D82"/>
    <mergeCell ref="A12:E12"/>
    <mergeCell ref="A40:D40"/>
    <mergeCell ref="A26:B35"/>
    <mergeCell ref="A36:D36"/>
    <mergeCell ref="C26:D26"/>
    <mergeCell ref="C30:D30"/>
    <mergeCell ref="C31:D31"/>
    <mergeCell ref="A60:D60"/>
    <mergeCell ref="C56:D56"/>
    <mergeCell ref="A83:D83"/>
    <mergeCell ref="A73:D73"/>
    <mergeCell ref="A74:D74"/>
    <mergeCell ref="A81:D81"/>
    <mergeCell ref="A76:D76"/>
    <mergeCell ref="A77:D77"/>
    <mergeCell ref="A75:D75"/>
    <mergeCell ref="A78:D78"/>
    <mergeCell ref="A79:D79"/>
    <mergeCell ref="A80:D80"/>
    <mergeCell ref="A70:D70"/>
    <mergeCell ref="A58:D58"/>
    <mergeCell ref="A64:D64"/>
    <mergeCell ref="C61:D61"/>
    <mergeCell ref="C62:D62"/>
    <mergeCell ref="A61:B62"/>
    <mergeCell ref="A63:D63"/>
    <mergeCell ref="B59:D59"/>
    <mergeCell ref="A2:D2"/>
    <mergeCell ref="A7:E7"/>
    <mergeCell ref="A49:D49"/>
    <mergeCell ref="A5:E5"/>
    <mergeCell ref="A25:D25"/>
    <mergeCell ref="A42:E42"/>
    <mergeCell ref="A44:E46"/>
    <mergeCell ref="A41:D41"/>
    <mergeCell ref="A15:D15"/>
    <mergeCell ref="A9:E11"/>
    <mergeCell ref="A3:D3"/>
    <mergeCell ref="C34:D34"/>
    <mergeCell ref="A72:D72"/>
    <mergeCell ref="A71:D71"/>
    <mergeCell ref="A66:B69"/>
    <mergeCell ref="A65:D65"/>
    <mergeCell ref="C66:D66"/>
    <mergeCell ref="A48:D48"/>
    <mergeCell ref="A47:E47"/>
    <mergeCell ref="C28:D28"/>
    <mergeCell ref="A85:D85"/>
    <mergeCell ref="A86:D86"/>
    <mergeCell ref="A87:D87"/>
    <mergeCell ref="A37:D37"/>
    <mergeCell ref="A39:D39"/>
    <mergeCell ref="C29:D29"/>
    <mergeCell ref="C35:D35"/>
    <mergeCell ref="C68:D68"/>
    <mergeCell ref="C69:D69"/>
  </mergeCells>
  <printOptions horizontalCentered="1"/>
  <pageMargins left="0.1968503937007874" right="0.2362204724409449" top="0.2362204724409449" bottom="0.2362204724409449" header="0.2362204724409449" footer="0.1968503937007874"/>
  <pageSetup horizontalDpi="600" verticalDpi="600" orientation="portrait" paperSize="9" scale="75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MEiN-nauka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luczynsm</cp:lastModifiedBy>
  <cp:lastPrinted>2009-01-16T11:58:11Z</cp:lastPrinted>
  <dcterms:created xsi:type="dcterms:W3CDTF">2006-08-22T09:52:03Z</dcterms:created>
  <dcterms:modified xsi:type="dcterms:W3CDTF">2009-01-16T11:59:52Z</dcterms:modified>
  <cp:category/>
  <cp:version/>
  <cp:contentType/>
  <cp:contentStatus/>
</cp:coreProperties>
</file>